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G:\Trabajo Sony\DNBU\DNBU 2018 - 3\Entregables 2018 - 3\Nutricional\"/>
    </mc:Choice>
  </mc:AlternateContent>
  <bookViews>
    <workbookView xWindow="0" yWindow="0" windowWidth="15600" windowHeight="7155" tabRatio="953"/>
  </bookViews>
  <sheets>
    <sheet name="Check List Desayuno" sheetId="51" r:id="rId1"/>
    <sheet name="Tabulación Desayuno" sheetId="58" r:id="rId2"/>
    <sheet name="Check List Almuerzo" sheetId="57" r:id="rId3"/>
    <sheet name="Tabulación Almuerzo" sheetId="59" r:id="rId4"/>
    <sheet name="Check List Cena" sheetId="61" r:id="rId5"/>
    <sheet name="Tabulación Cena" sheetId="60" r:id="rId6"/>
    <sheet name="Recomendaciones" sheetId="38" r:id="rId7"/>
    <sheet name="Menú Patrón" sheetId="63" r:id="rId8"/>
    <sheet name="Cumplimiento Porciones Desayuno" sheetId="53" r:id="rId9"/>
    <sheet name="Cumplimiento Porciones Almuerzo" sheetId="30" r:id="rId10"/>
    <sheet name="Cumplimiento Porciones Cena" sheetId="54" r:id="rId11"/>
    <sheet name="Calidad Sensorial" sheetId="55" r:id="rId12"/>
    <sheet name="Instructivo formato" sheetId="49" r:id="rId13"/>
    <sheet name="Instructivo verificación" sheetId="50" r:id="rId14"/>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9" i="38" l="1"/>
  <c r="D9" i="38"/>
  <c r="C9" i="38"/>
  <c r="B7" i="38"/>
  <c r="E7" i="38" s="1"/>
  <c r="B6" i="38"/>
  <c r="D6" i="38" s="1"/>
  <c r="B5" i="38"/>
  <c r="E5" i="38" s="1"/>
  <c r="E6" i="38" l="1"/>
  <c r="C5" i="38"/>
  <c r="D5" i="38"/>
  <c r="C6" i="38"/>
  <c r="C7" i="38"/>
  <c r="D7" i="38"/>
  <c r="Q56" i="61"/>
  <c r="P56" i="61"/>
  <c r="O56" i="61"/>
  <c r="N56" i="61"/>
  <c r="Q54" i="61"/>
  <c r="Q55" i="61" s="1"/>
  <c r="P54" i="61"/>
  <c r="P55" i="61" s="1"/>
  <c r="O54" i="61"/>
  <c r="O55" i="61" s="1"/>
  <c r="N54" i="61"/>
  <c r="N55" i="61" s="1"/>
  <c r="M54" i="61"/>
  <c r="M17" i="60" s="1"/>
  <c r="M18" i="60" s="1"/>
  <c r="L54" i="61"/>
  <c r="L55" i="61" s="1"/>
  <c r="L44" i="61"/>
  <c r="Q43" i="61"/>
  <c r="P43" i="61"/>
  <c r="O43" i="61"/>
  <c r="N43" i="61"/>
  <c r="M43" i="61"/>
  <c r="M44" i="61" s="1"/>
  <c r="L43" i="61"/>
  <c r="L13" i="60" s="1"/>
  <c r="L14" i="60" s="1"/>
  <c r="Q33" i="61"/>
  <c r="P33" i="61"/>
  <c r="O33" i="61"/>
  <c r="N33" i="61"/>
  <c r="M33" i="61"/>
  <c r="M9" i="60" s="1"/>
  <c r="L33" i="61"/>
  <c r="L9" i="60" s="1"/>
  <c r="Q17" i="61"/>
  <c r="P17" i="61"/>
  <c r="O17" i="61"/>
  <c r="N17" i="61"/>
  <c r="M17" i="61"/>
  <c r="M7" i="60" s="1"/>
  <c r="L17" i="61"/>
  <c r="L7" i="60" s="1"/>
  <c r="M35" i="57"/>
  <c r="M9" i="59" s="1"/>
  <c r="M27" i="51"/>
  <c r="Q59" i="57"/>
  <c r="P59" i="57"/>
  <c r="O59" i="57"/>
  <c r="N59" i="57"/>
  <c r="Q57" i="57"/>
  <c r="Q58" i="57" s="1"/>
  <c r="P57" i="57"/>
  <c r="P58" i="57" s="1"/>
  <c r="O57" i="57"/>
  <c r="O58" i="57" s="1"/>
  <c r="N57" i="57"/>
  <c r="N58" i="57" s="1"/>
  <c r="M57" i="57"/>
  <c r="M58" i="57" s="1"/>
  <c r="L57" i="57"/>
  <c r="L58" i="57" s="1"/>
  <c r="L46" i="57"/>
  <c r="Q45" i="57"/>
  <c r="P45" i="57"/>
  <c r="O45" i="57"/>
  <c r="N45" i="57"/>
  <c r="M45" i="57"/>
  <c r="M46" i="57" s="1"/>
  <c r="L45" i="57"/>
  <c r="L13" i="59" s="1"/>
  <c r="L14" i="59" s="1"/>
  <c r="Q35" i="57"/>
  <c r="Q46" i="57" s="1"/>
  <c r="P35" i="57"/>
  <c r="O35" i="57"/>
  <c r="N35" i="57"/>
  <c r="N46" i="57" s="1"/>
  <c r="L35" i="57"/>
  <c r="L9" i="59" s="1"/>
  <c r="Q17" i="57"/>
  <c r="P17" i="57"/>
  <c r="P36" i="57" s="1"/>
  <c r="O17" i="57"/>
  <c r="O36" i="57" s="1"/>
  <c r="N17" i="57"/>
  <c r="M17" i="57"/>
  <c r="M7" i="59" s="1"/>
  <c r="L17" i="57"/>
  <c r="M46" i="51"/>
  <c r="M47" i="51" s="1"/>
  <c r="M18" i="58" s="1"/>
  <c r="L46" i="51"/>
  <c r="L47" i="51" s="1"/>
  <c r="L18" i="58" s="1"/>
  <c r="M37" i="51"/>
  <c r="M38" i="51" s="1"/>
  <c r="M14" i="58" s="1"/>
  <c r="L37" i="51"/>
  <c r="L13" i="58" s="1"/>
  <c r="L38" i="51"/>
  <c r="L14" i="58" s="1"/>
  <c r="L27" i="51"/>
  <c r="L9" i="58" s="1"/>
  <c r="L36" i="57" l="1"/>
  <c r="O46" i="57"/>
  <c r="Q36" i="57"/>
  <c r="N34" i="61"/>
  <c r="P44" i="61"/>
  <c r="P46" i="57"/>
  <c r="N36" i="57"/>
  <c r="N9" i="60"/>
  <c r="N18" i="58"/>
  <c r="N9" i="59"/>
  <c r="N14" i="58"/>
  <c r="T14" i="58" s="1"/>
  <c r="L17" i="58"/>
  <c r="M13" i="60"/>
  <c r="L7" i="59"/>
  <c r="L10" i="59" s="1"/>
  <c r="L17" i="59"/>
  <c r="L18" i="59" s="1"/>
  <c r="L17" i="60"/>
  <c r="N17" i="60" s="1"/>
  <c r="T18" i="58"/>
  <c r="M55" i="61"/>
  <c r="L10" i="60"/>
  <c r="M34" i="61"/>
  <c r="Q34" i="61"/>
  <c r="O44" i="61"/>
  <c r="Q44" i="61"/>
  <c r="L34" i="61"/>
  <c r="L56" i="61" s="1"/>
  <c r="P34" i="61"/>
  <c r="N44" i="61"/>
  <c r="O34" i="61"/>
  <c r="M10" i="60"/>
  <c r="N7" i="60"/>
  <c r="M17" i="59"/>
  <c r="M13" i="59"/>
  <c r="M14" i="59" s="1"/>
  <c r="N14" i="59" s="1"/>
  <c r="T14" i="59" s="1"/>
  <c r="M10" i="59"/>
  <c r="M36" i="57"/>
  <c r="M59" i="57" s="1"/>
  <c r="M17" i="58"/>
  <c r="M13" i="58"/>
  <c r="N13" i="58" s="1"/>
  <c r="L59" i="57"/>
  <c r="D36" i="53"/>
  <c r="C38" i="53"/>
  <c r="C36" i="53"/>
  <c r="C35" i="53"/>
  <c r="D38" i="53"/>
  <c r="D37" i="53"/>
  <c r="D35" i="53"/>
  <c r="C37" i="53"/>
  <c r="B38" i="53"/>
  <c r="B37" i="53"/>
  <c r="B36" i="53"/>
  <c r="B35" i="53"/>
  <c r="N7" i="59" l="1"/>
  <c r="E37" i="53"/>
  <c r="M56" i="61"/>
  <c r="L18" i="60"/>
  <c r="N18" i="60" s="1"/>
  <c r="T18" i="60" s="1"/>
  <c r="N13" i="59"/>
  <c r="N17" i="59"/>
  <c r="N17" i="58"/>
  <c r="L19" i="59"/>
  <c r="M14" i="60"/>
  <c r="N14" i="60" s="1"/>
  <c r="T14" i="60" s="1"/>
  <c r="N13" i="60"/>
  <c r="N10" i="60"/>
  <c r="T10" i="60" s="1"/>
  <c r="M18" i="59"/>
  <c r="N18" i="59" s="1"/>
  <c r="T18" i="59" s="1"/>
  <c r="N10" i="59"/>
  <c r="T10" i="59" s="1"/>
  <c r="E36" i="53"/>
  <c r="E38" i="53"/>
  <c r="E35" i="53"/>
  <c r="L19" i="60" l="1"/>
  <c r="M19" i="60"/>
  <c r="T19" i="60"/>
  <c r="M19" i="59"/>
  <c r="N19" i="59" s="1"/>
  <c r="T19" i="59"/>
  <c r="M17" i="51"/>
  <c r="L17" i="51"/>
  <c r="N19" i="60" l="1"/>
  <c r="L7" i="58"/>
  <c r="L10" i="58" s="1"/>
  <c r="L19" i="58" s="1"/>
  <c r="L28" i="51"/>
  <c r="L48" i="51" s="1"/>
  <c r="M7" i="58"/>
  <c r="M28" i="51"/>
  <c r="M9" i="58"/>
  <c r="N9" i="58" s="1"/>
  <c r="N7" i="58" l="1"/>
  <c r="M10" i="58"/>
  <c r="N10" i="58" s="1"/>
  <c r="T10" i="58" s="1"/>
  <c r="T19" i="58" s="1"/>
  <c r="M48" i="51"/>
  <c r="M19" i="58" l="1"/>
  <c r="N19" i="58" s="1"/>
</calcChain>
</file>

<file path=xl/sharedStrings.xml><?xml version="1.0" encoding="utf-8"?>
<sst xmlns="http://schemas.openxmlformats.org/spreadsheetml/2006/main" count="891" uniqueCount="333">
  <si>
    <t>PUNTAJE ESPERADO</t>
  </si>
  <si>
    <t>PUNTAJE OBTENIDO</t>
  </si>
  <si>
    <t>PROMEDIO</t>
  </si>
  <si>
    <t>CLASIFICACIÓN</t>
  </si>
  <si>
    <t>Adecuado</t>
  </si>
  <si>
    <t xml:space="preserve">PORCENTAJE </t>
  </si>
  <si>
    <t xml:space="preserve">Código: </t>
  </si>
  <si>
    <t>Revisó:</t>
    <phoneticPr fontId="2" type="noConversion"/>
  </si>
  <si>
    <t>FECHA DE VERIFICACIÓN (de-mm-a):</t>
  </si>
  <si>
    <t>PUNTAJE OBTENIDO    Nombre del servicio a evaluar</t>
  </si>
  <si>
    <t xml:space="preserve">PUNTAJE OBTENIDO   </t>
  </si>
  <si>
    <t>OBSERVACIÓN</t>
    <phoneticPr fontId="2" type="noConversion"/>
  </si>
  <si>
    <t>1.1.2</t>
  </si>
  <si>
    <t>PUNTAJE OBTENIDO   ACJ CP Matematicas</t>
  </si>
  <si>
    <t>Puntaje Obtenido 
AVOS
 Campus</t>
  </si>
  <si>
    <t>OBSERVACIONES</t>
    <phoneticPr fontId="2" type="noConversion"/>
  </si>
  <si>
    <t>1.2.1</t>
  </si>
  <si>
    <t>1.2.2</t>
  </si>
  <si>
    <t>1.2.4</t>
  </si>
  <si>
    <t xml:space="preserve">SEDE: </t>
  </si>
  <si>
    <t xml:space="preserve">SERVICIO DE ALIMENTACIÓN: </t>
  </si>
  <si>
    <t xml:space="preserve">Aprobó: </t>
  </si>
  <si>
    <t>ELABORÓ:</t>
  </si>
  <si>
    <t>1.1.3</t>
  </si>
  <si>
    <t>1.1.4</t>
  </si>
  <si>
    <t>1.1.5</t>
  </si>
  <si>
    <t>TOTAL MINUTA PATRÓN</t>
  </si>
  <si>
    <t>1.2.3</t>
  </si>
  <si>
    <t>1.2.5</t>
  </si>
  <si>
    <t>1.2.6</t>
  </si>
  <si>
    <t>1.2.7</t>
  </si>
  <si>
    <t>1.2.8</t>
  </si>
  <si>
    <t xml:space="preserve">CALIDAD SENSORIAL </t>
  </si>
  <si>
    <t xml:space="preserve">El Servicio de Alimentación cumple con las características sensoriales (apariencia, color, sabor, olor y textura) para la preparación del componente de tubérculo, reices o plátano </t>
  </si>
  <si>
    <t>CICLOS DE MENÚS</t>
  </si>
  <si>
    <t>PUNTAJE OBTENIDO  Nombre del lugar evaluado</t>
  </si>
  <si>
    <t xml:space="preserve">PUNTAJE OBTENIDO  Nombre del lugar evaluado  </t>
  </si>
  <si>
    <t xml:space="preserve">PUNTAJE OBTENIDO  Nombre del lugar evaluado   </t>
  </si>
  <si>
    <t>El Servicio de Alimentación envía copia de los ciclos de menús a Bienestar Universitario para su supervisión.</t>
  </si>
  <si>
    <t xml:space="preserve"> TOTAL CUMPLIMIENTO COMPONENTE ALIMENTARIO NUTRICIONAL </t>
  </si>
  <si>
    <t>ALMUERZO</t>
  </si>
  <si>
    <t>% cumplimiento</t>
  </si>
  <si>
    <t>MACRONUTRIENTES</t>
  </si>
  <si>
    <t>MICRONUTRIENTES</t>
  </si>
  <si>
    <t>Tiempo comida</t>
  </si>
  <si>
    <t>Calorías</t>
  </si>
  <si>
    <t>Proteínas (g/cal)</t>
  </si>
  <si>
    <t>Grasas (g/cal)</t>
  </si>
  <si>
    <t>Carbohidratos (g/cal)</t>
  </si>
  <si>
    <t>Hierro (mg)*</t>
  </si>
  <si>
    <t>Calcio (mg)*</t>
  </si>
  <si>
    <t>Desayuno</t>
  </si>
  <si>
    <t>Almuerzo</t>
  </si>
  <si>
    <t>Cena</t>
  </si>
  <si>
    <t>Total</t>
  </si>
  <si>
    <t>Menú</t>
  </si>
  <si>
    <t xml:space="preserve">Sopa </t>
  </si>
  <si>
    <t>Carne (pollo, pescado, res, ternera, cerdo)</t>
  </si>
  <si>
    <t>Verduras</t>
  </si>
  <si>
    <t>Jugo de fruta natural</t>
  </si>
  <si>
    <t>Leguminosas</t>
  </si>
  <si>
    <t>Azúcares y dulces</t>
  </si>
  <si>
    <t>TIEMPO DE COMIDA EVALUADO:</t>
  </si>
  <si>
    <t>NOMBRE DEL COMPONENTE</t>
  </si>
  <si>
    <t>Cereal (arroz, pasta, pan y tortillas)</t>
  </si>
  <si>
    <t>Tubérculos y plátanos.</t>
  </si>
  <si>
    <t>PRIMERA MUESTRA</t>
  </si>
  <si>
    <t>Sopa de arroz</t>
  </si>
  <si>
    <t>Carne en goulash</t>
  </si>
  <si>
    <t>Arroz</t>
  </si>
  <si>
    <t>Papa</t>
  </si>
  <si>
    <t>Zanohoria y habichuela</t>
  </si>
  <si>
    <t>Jugo de mango</t>
  </si>
  <si>
    <t>Frijol</t>
  </si>
  <si>
    <t>ADECUACIÓN DE LAS PORCIONES</t>
  </si>
  <si>
    <t>CALIFICACIÓN</t>
  </si>
  <si>
    <t>FECHA:</t>
  </si>
  <si>
    <t>Lentejas</t>
  </si>
  <si>
    <t>Sopa de cuchuco</t>
  </si>
  <si>
    <t>Yuca</t>
  </si>
  <si>
    <t>Jugo de mora</t>
  </si>
  <si>
    <t>Galletas</t>
  </si>
  <si>
    <t>SEGUNDA MUESTRA</t>
  </si>
  <si>
    <t>TERCERA MUESTRA</t>
  </si>
  <si>
    <t>Plátano</t>
  </si>
  <si>
    <t>Sopa de cebada</t>
  </si>
  <si>
    <t>Remolacha</t>
  </si>
  <si>
    <t>Espinaca</t>
  </si>
  <si>
    <t>Jugo de lulo</t>
  </si>
  <si>
    <t>Garbanzos</t>
  </si>
  <si>
    <t>Bocadillo</t>
  </si>
  <si>
    <t>TERCERA
 MUESTRA</t>
  </si>
  <si>
    <t>El Servicio de Alimentación cumple con las características sensoriales (apariencia, color, sabor, olor y textura) para la preparación del componente de cárnicos (pollo, pescado, res, cerdo)</t>
  </si>
  <si>
    <t>El Servicio de Alimentación cumple con las características sensoriales (apariencia, color, sabor, olor y textura) para la preparación del componente de sopa (cereal, tubérculo, verdura)</t>
  </si>
  <si>
    <t>El Servicio de Alimentación cumple con las características sensoriales (apariencia, color, sabor, olor y textura) para la preparación del componente de cereal (arroz, pasta)</t>
  </si>
  <si>
    <t>El Servicio de Alimentación cumple con las características sensoriales (apariencia, color, sabor, olor y textura) para la preparación del componente de leguminosas</t>
  </si>
  <si>
    <t>El Servicio de Alimentación cumple con las características sensoriales (apariencia, color, sabor, olor y textura) para la preparación del componente de jugo de fruta natural</t>
  </si>
  <si>
    <t>El Servicio de Alimentación cumple con las características sensoriales (apariencia, color, sabor, olor y textura) para la preparación del componente de azúcares y dulces</t>
  </si>
  <si>
    <t>El Servicio de Alimentación cumple con las características sensoriales (apariencia, color, sabor, olor y textura) para la preparación del componente de verdura o ensalada</t>
  </si>
  <si>
    <t>VERIFICACIÓN DEL CUMPLIMIENTO DEL COMPONENTE NUTRICIONAL</t>
  </si>
  <si>
    <t xml:space="preserve">FORMATO:  verificación del cumplimiento del componente nutricional                                                                                                </t>
  </si>
  <si>
    <t xml:space="preserve">El Servicio de Alimentación cuenta con dos ciclos de menús para 20 días, que debe ser cumplido sin excepción y que tendrá que ser actualizado cada seis meses. </t>
  </si>
  <si>
    <t>COMPONENTES</t>
  </si>
  <si>
    <t>SEGUNDA 
MUESTRA</t>
  </si>
  <si>
    <t>MENÚ PATRÓN</t>
  </si>
  <si>
    <t>Cantidad Recomendada
(Cocido) (g)</t>
  </si>
  <si>
    <t>Cantidad Recomendada
(Cocido)  (g)</t>
  </si>
  <si>
    <t>Pasta</t>
  </si>
  <si>
    <t>Pescado con espina</t>
  </si>
  <si>
    <t>Pollo con hueso</t>
  </si>
  <si>
    <t>El puntaje esperado es = 2</t>
  </si>
  <si>
    <t>PUNTAJE OBTENIDO    (Diligenciar el nombre del servicio a evaluar)</t>
  </si>
  <si>
    <t>El puntaje obtenido es: 
Cumple=2, No cumple=0</t>
  </si>
  <si>
    <t>Se deben escribir los motivos del incumplimiento del ítem.</t>
  </si>
  <si>
    <t>Diligenciar la preparación del día de acuerdo al ciclo de menús.</t>
  </si>
  <si>
    <t>Registrar la fecha de la verificación de las porciones.</t>
  </si>
  <si>
    <t>Cantidad encontrada
(Cocido)  (g)</t>
  </si>
  <si>
    <t>Cantidad encontrada (Cocido)  (g)</t>
  </si>
  <si>
    <t>Registrar la cantidad encontrada en la verificación.</t>
  </si>
  <si>
    <t>MENÚ</t>
  </si>
  <si>
    <t>Verficar color característico, olor característico, verificar el tipo de carne y la calidad. Verificar la presentación del corte y la consistencia y textura de la salsa.</t>
  </si>
  <si>
    <t xml:space="preserve">Verificar la presentación y el sabor. </t>
  </si>
  <si>
    <t xml:space="preserve">Verificar término de dureza de acuerdo a la preparación. </t>
  </si>
  <si>
    <t>Verificar presentación y tipo de insumo de acuerdo a la preparación. En caso de preparaciones fritas, verificar el uso correcto del aceite.</t>
  </si>
  <si>
    <t>Verificar en apariencia el nivel de cocción, verificar color y olor característicos.</t>
  </si>
  <si>
    <t>PROCEDIMIENTO VERIFICACIÓN *</t>
  </si>
  <si>
    <t>Verificar frescura, fecha de vencimiento y registros sanitarias.</t>
  </si>
  <si>
    <t>CONDICIONES PARA REALIZAR LA VERIFICACIÓN:</t>
  </si>
  <si>
    <t>* Verificar que las preparaciones calientes se encuentren a temperaturas bien calientes, por encima de 65°C en la fuente.</t>
  </si>
  <si>
    <t>*Las preparaciones frias se encuentren a temperaturas bien frias, por debajo de 4°C en la fuente.</t>
  </si>
  <si>
    <t>2.1</t>
  </si>
  <si>
    <t>1.1</t>
  </si>
  <si>
    <t>1.2</t>
  </si>
  <si>
    <t>COMPONENTE</t>
  </si>
  <si>
    <t xml:space="preserve">NOMBRE DE LA PREPARACIÓN </t>
  </si>
  <si>
    <t>E Servicio de Alimentación cuenta con una lista de intercambio de alimentos (consultar pliego de condiciones).</t>
  </si>
  <si>
    <t xml:space="preserve">Se ofrecen todos los componentes establecidos en la minuta del día los cuales deben estar acorde al menú patrón. </t>
  </si>
  <si>
    <t xml:space="preserve">El Servicio de Alimentación notifica mínimo con  24 horas de anticipación y cuenta con la autorización de Bienestar Universitario los cambios que por fuerza mayor deban realizarse a los menús. Dichos cambios son acorde a la lista de intercambios. </t>
  </si>
  <si>
    <t>Verificar consistencia, inclusión de cereal, sugerir el uso de especias naturales para el sabor. (Verificar el peso del contenido sólido de la sopa el cual no debe ser inferior a 70g)</t>
  </si>
  <si>
    <t>Verificar el uso de fruta natural, el nivel de dulce (12%)</t>
  </si>
  <si>
    <r>
      <t xml:space="preserve">OBJETIVO DE LA VISITA: </t>
    </r>
    <r>
      <rPr>
        <sz val="11"/>
        <rFont val="Helvetica"/>
        <scheme val="minor"/>
      </rPr>
      <t>Evaluar el componente alimentario nutricional, que presenta el servicio de alimentacion en lo referente a menú patrón, calidad sensorial y ciclos de menús, con el fin de identificar fortalezas y oportunidades de mejora, para implementar acciones que garanticen el suministro de una alimentación equilibrada, suficiente y adecuada para la comunidad universitaria.</t>
    </r>
  </si>
  <si>
    <t>El Servicio de Alimentación cumple con el tamaño de porción establecida para el componente de sopa (cereal, tubérculo, verdura).</t>
  </si>
  <si>
    <t>El Servicio de Alimentación cumple con el tamaño de porción establecida para el componente de cárnicos (pollo, pescado, res, cerdo).</t>
  </si>
  <si>
    <t>El Servicio de Alimentación cumple con el tamaño de porción establecida para el componente de cereal (arroz, pasta).</t>
  </si>
  <si>
    <t xml:space="preserve">El Servicio de Alimentación cumple con el tamaño de porción establecida para el componente de tubérculo, reices o plátano. </t>
  </si>
  <si>
    <t>El Servicio de Alimentación cumple con el tamaño de porciónestablecida para el componente de leguminosas.</t>
  </si>
  <si>
    <t>El Servicio de Alimentación cumple con el tamaño de porción establecida para el componente de verdura o ensalada.</t>
  </si>
  <si>
    <t>El Servicio de Alimentación cumple con el tamaño de porción establecida para el componente de jugo de fruta natural.</t>
  </si>
  <si>
    <t>El Servicio de Alimentación cumple con el tamaño de porción establecida para el componente de azúcares y dulces.</t>
  </si>
  <si>
    <t>El Servicio de Alimentación cumple con la frecuencia establecida para el componente de sopa (cereal, tubérculo, verdura).</t>
  </si>
  <si>
    <t>El Servicio de Alimentación cumple con la frecuencia establecida para el componente de cárnicos (pollo, pescado, res, cerdo).</t>
  </si>
  <si>
    <t>El Servicio de Alimentación cumple con la frecuencia establecida para el componente de cereal (arroz, pasta).</t>
  </si>
  <si>
    <t>El Servicio de Alimentación cumple con la frecuencia establecida para el componente de tubérculo, reices o plátano.</t>
  </si>
  <si>
    <t>El Servicio de Alimentación cumple con la frecuencia establecida para el componente de leguminosas.</t>
  </si>
  <si>
    <t>El Servicio de Alimentación cumple con la frecuencia establecida para el componente de verdura o ensalada.</t>
  </si>
  <si>
    <t>El Servicio de Alimentación cumple con la frecuencia establecida para el componente de jugo de fruta natural.</t>
  </si>
  <si>
    <t>El Servicio de Alimentación cumple con la frecuencia establecida para el componente de azúcares y dulces.</t>
  </si>
  <si>
    <t>El Servicio de Alimentación cuenta con los ciclos de menús en físico para consulta y publica diariamente en un lugar visible de las instalaciones el menú.</t>
  </si>
  <si>
    <t>Sopa</t>
  </si>
  <si>
    <t>CELDAS QUE DEBEN SER DILIGENCIADAS POR EL PROFESIONAL DE APOYO DE LA SEDE.</t>
  </si>
  <si>
    <t>Diligenciar la cantidad de acuerdo a lo establecido en el menú patrón estipulado contractualmente. 
Realizar el ejercicio también con el menú patrón propuesto por el proyecto.</t>
  </si>
  <si>
    <t>1. Contar con la dotación de bata, gorro y tapabocas.
2. No emplear joyas ni bisuteria, las uñas deben estar cortas, limpias y sin esmalte.
3. Realizar un lavado de manos exhaustivo
4. Alistar gramera y térmometro.
5. Preparar un área para realizar el procedimiento (espacio, mesón limpio y desinfectado, solicitar platos pequeños por componente acorde a la gramera y cucharas)
5. Escoger un plato al azar 20 minutos después de iniciada la distribución del servicio. (El plato debe ser solicitado al estudiante explicandole el sentido de la actividad y solicitando al operador la reposición inmediata del mismo).
6. Realizar 3 verificaciones en días diferentes.
7. Pesar cada alimento por separado. 
8. Realizar registro fotográfico del plato completo servido y de cada componente con el registro del  equipo de medición.
9. Realizar registro fotográfico de la temperatura en la fuente de cada preparación verificada.
10. La verificación sensorial se hará en la fuente, empleando cucharas para probar los alimentos, las cuales deben disponerse para lavado y desinfección inmediatemnete después de utilizarlas.</t>
  </si>
  <si>
    <t xml:space="preserve">1.1.1 </t>
  </si>
  <si>
    <t>2.1.1</t>
  </si>
  <si>
    <t>2.1.2</t>
  </si>
  <si>
    <t>2.1.3</t>
  </si>
  <si>
    <t xml:space="preserve">2.1.4 </t>
  </si>
  <si>
    <t>3.1.</t>
  </si>
  <si>
    <t>El Servicio de Alimentación cumple con el tamaño de porción establecida para el componente de carnes y huevos.</t>
  </si>
  <si>
    <t>El Servicio de Alimentación cumple con el tamaño de porción establecida para el componente de bebida láctea.</t>
  </si>
  <si>
    <t>El Servicio de Alimentación cumple con la frecuencia establecida para el componente de de carnes y huevos.</t>
  </si>
  <si>
    <t>El Servicio de Alimentación cumple con la frecuencia establecida para el componente de bebida láctea.</t>
  </si>
  <si>
    <t>El Servicio de Alimentación cumple con el tamaño de porción establecida para el componente de acompañante (cereales y derivados).</t>
  </si>
  <si>
    <t>El Servicio de Alimentación cumple con la frecuencia establecida para el componente de acompañante (cereales y derivados).</t>
  </si>
  <si>
    <t>El Servicio de Alimentación cumple con el tamaño de porción establecida para el componente de fruta.</t>
  </si>
  <si>
    <t>El Servicio de Alimentación cumple con la frecuencia establecida para el componente de fruta.</t>
  </si>
  <si>
    <t>El Servicio de Alimentación cumple con las características sensoriales (apariencia, color, sabor, olor y textura) para la preparación del carnes y huevos.</t>
  </si>
  <si>
    <t>El Servicio de Alimentación cumple con las características sensoriales (apariencia, color, sabor, olor y textura) para la preparación del componente de bebida láctea.</t>
  </si>
  <si>
    <t>El Servicio de Alimentación cumple con las características sensoriales (apariencia, color, sabor, olor y textura) para la preparación del componente de acompañante (cereales y derivados).</t>
  </si>
  <si>
    <t>El Servicio de Alimentación cumple con las características sensoriales (apariencia, color, sabor, olor y textura) para la preparación del componente de fruta.</t>
  </si>
  <si>
    <t xml:space="preserve">Bebida láctea </t>
  </si>
  <si>
    <t xml:space="preserve">Acompañantes (Cereales y derivados) </t>
  </si>
  <si>
    <t>Frutas</t>
  </si>
  <si>
    <t>DESAYUNO</t>
  </si>
  <si>
    <t xml:space="preserve">Carnes y huevos </t>
  </si>
  <si>
    <t>Huevo cocido</t>
  </si>
  <si>
    <t>Chocolate en leche</t>
  </si>
  <si>
    <t>Arepa</t>
  </si>
  <si>
    <t>Mandarina</t>
  </si>
  <si>
    <t>Queso campesino</t>
  </si>
  <si>
    <t>Café en leche</t>
  </si>
  <si>
    <t>Buñuelo</t>
  </si>
  <si>
    <t>Fresas</t>
  </si>
  <si>
    <t>Huevo frito</t>
  </si>
  <si>
    <t>Avena en leche</t>
  </si>
  <si>
    <t>Pan blanco</t>
  </si>
  <si>
    <t>Banano</t>
  </si>
  <si>
    <t>CENA</t>
  </si>
  <si>
    <t>MUESTRA:</t>
  </si>
  <si>
    <t>CICLO #   DÍA #</t>
  </si>
  <si>
    <t xml:space="preserve">Sabor </t>
  </si>
  <si>
    <t xml:space="preserve">Color </t>
  </si>
  <si>
    <t>Textura</t>
  </si>
  <si>
    <t xml:space="preserve">Apariencia </t>
  </si>
  <si>
    <t>OBSERVACIÓN</t>
  </si>
  <si>
    <t>ACCIÓN CORRECTIVA</t>
  </si>
  <si>
    <t>FOTO DEL MENÚ COMPLETO</t>
  </si>
  <si>
    <t>CALIDAD SENSORIAL</t>
  </si>
  <si>
    <t xml:space="preserve">2.1.5 </t>
  </si>
  <si>
    <t>VERIFICACIÓN DEL CICLO DE MENÚS</t>
  </si>
  <si>
    <t>SUB - TOTAL VERIFICACIÓN DE PATRONES Y EQUIPOS DE PRODUCCIÓN PARA EL COMPONENTE NUTRICIONAL</t>
  </si>
  <si>
    <t>VERIFICACIÓN DEL CUMPLIMIENTO DEL MENÚ PATRÓN</t>
  </si>
  <si>
    <t>SUB - TOTAL VERIFICACIÓN DEL CUMPLIMIENTO DEL MENÚ PATRÓN</t>
  </si>
  <si>
    <t xml:space="preserve">VERIFICACIÓN DE LAS CARACTERÍSTICAS ORGANOLÉPTICAS </t>
  </si>
  <si>
    <t>1.2.9</t>
  </si>
  <si>
    <t>1.2.10</t>
  </si>
  <si>
    <t>1.2.11</t>
  </si>
  <si>
    <t>1.2.12</t>
  </si>
  <si>
    <t>1.2.13</t>
  </si>
  <si>
    <t>1.2.14</t>
  </si>
  <si>
    <t>1.2.15</t>
  </si>
  <si>
    <t>1.2.16</t>
  </si>
  <si>
    <t>3.1.5</t>
  </si>
  <si>
    <t>3.1.6</t>
  </si>
  <si>
    <t>3.1.7</t>
  </si>
  <si>
    <t>3.1.8</t>
  </si>
  <si>
    <t>VERIFICACIÓN DEL CUMPLIMIENTO DE PORCIONES Y FRECUENCIAS DEL MENÚ PATRÓN</t>
  </si>
  <si>
    <t>SUB - TOTAL VERIFICACIÓN DEL CUMPLIMIENTO DE PORCIONES Y FRECUENCIAS DEL MENÚ PATRÓN</t>
  </si>
  <si>
    <t>SUB - TOTAL VERIFICACIÓN DEL CICLO DE MENÚS</t>
  </si>
  <si>
    <t xml:space="preserve">SUB - TOTAL VERIFICACIÓN DE LAS CARACTERÍSTICAS ORGANOLÉPTICAS </t>
  </si>
  <si>
    <t>PORCENTAJE DE CUMPLIMIENTO</t>
  </si>
  <si>
    <t>PUNTAJE OBTENIDO Nombre del servicio a evaluar</t>
  </si>
  <si>
    <t>PORCENTAJE PONDERADO DECUMPLIMIENTO GENERAL</t>
  </si>
  <si>
    <t>El Servicio de Alimentación cumple con el tamaño de porciónestablecida para el componente de leguminosas (Sólo en caso de elección por la Sede de acuerdo a los hábitos)</t>
  </si>
  <si>
    <t>El Servicio de Alimentación cumple con la frecuencia establecida para el componente de leguminosas. (Sólo en caso de elección por la Sede de acuerdo a los hábitos)</t>
  </si>
  <si>
    <t>El Servicio de Alimentación cumple con las características sensoriales (apariencia, color, sabor, olor y textura) para la preparación del componente de leguminosas (Sólo en caso de elección por la Sede de acuerdo a los hábitos)</t>
  </si>
  <si>
    <r>
      <t xml:space="preserve">OBJETIVO DE LA VISITA: </t>
    </r>
    <r>
      <rPr>
        <sz val="10"/>
        <rFont val="Arial"/>
        <family val="2"/>
      </rPr>
      <t>Evaluar el componente alimentario nutricional, que presenta el servicio de alimentacion en lo referente a menú patrón, ciclos de menús ycalidad sensorial, con el fin de identificar fortalezas y oportunidades de mejora, para implementar acciones que garanticen el suministro de una alimentación equilibrada, suficiente y adecuada para la comunidad universitaria.</t>
    </r>
  </si>
  <si>
    <r>
      <t xml:space="preserve">OBJETIVO DE LA VISITA: </t>
    </r>
    <r>
      <rPr>
        <sz val="10"/>
        <rFont val="Helvetica"/>
        <scheme val="minor"/>
      </rPr>
      <t>Evaluar el componente alimentario nutricional, que presenta el servicio de alimentacion en lo referente a menú patrón, ciclos de menús ycalidad sensorial, con el fin de identificar fortalezas y oportunidades de mejora, para implementar acciones que garanticen el suministro de una alimentación equilibrada, suficiente y adecuada para la comunidad universitaria.</t>
    </r>
  </si>
  <si>
    <t>2.1.6</t>
  </si>
  <si>
    <t xml:space="preserve"> TOTAL  CALIDAD SENSORIAL</t>
  </si>
  <si>
    <t>TOTAL VERIFICACIÓN CICLOS DE MENÚS</t>
  </si>
  <si>
    <t xml:space="preserve"> VERIFICACIÓN DEL CUMPLIMIENTO DEL COMPONENTE NUTRICIONAL - DESAYUNO</t>
  </si>
  <si>
    <t>TOTAL VERIFICACIÓN DEL CICLO DE MENÚS</t>
  </si>
  <si>
    <t>VERIFICACIÓN DEL CUMPLIMIENTO DEL COMPONENTE NUTRICIONAL - ALMUERZO</t>
  </si>
  <si>
    <t>TOTAL MENÚ PATRÓN</t>
  </si>
  <si>
    <t xml:space="preserve">SUB - TOTALVERIFICACIÓN DE LAS CARACTERÍSTICAS ORGANOLÉPTICAS </t>
  </si>
  <si>
    <t>VERIFICACIÓN DEL CUMPLIMIENTO DEL COMPONENTE NUTRICIONAL - CENA</t>
  </si>
  <si>
    <t>VERIFICACIÓN DE PATRONES E INSTRUMENTOS PARA LA ESTANDARIZACIÓN DE LA DISTRIBUCIÓN</t>
  </si>
  <si>
    <t>El Servicio de Alimentación cuenta con un programa para la calibración de los insrumentos de medición (gramera, termómetro análogo o digital) y los certificados que soporten su realización.</t>
  </si>
  <si>
    <t>El Servicio de Alimentación cumple con el menú patrón establecido en el contrato y presentado en la propuesta contractual.</t>
  </si>
  <si>
    <t>El personal colaborador del servicio se encuentra capacitado en el uso de instrumentos y utensilios de medición. (Verificar lista de asistencia, material educativo empleado en la capacitación, registros fotográficos entre otra evidencia que soporte la ejecución de esta actividad).</t>
  </si>
  <si>
    <t>El Servicio de Alimentación esta dotado con gramera, vaso medidior, termómetro análogo o digital y un kit de utensilios de medición acorde al tamaño de porción establecido en el menú patrón para la distribución del tiempo de comida ofrecido.</t>
  </si>
  <si>
    <t>El personal colaborador usa correctamente los instrumentos y kit de utensilios de medición durane el proceso de distribución.</t>
  </si>
  <si>
    <t>SUB - TOTAL VERIFICACIÓN DE PATRONES E INSTRUMENTOS PARA LA ESTANDARIZACIÓN DE LA DISTRIBUCIÓN</t>
  </si>
  <si>
    <t>El Servicio de Alimentación realiza liberación de producto en el tiempo de comida evaluado.</t>
  </si>
  <si>
    <t>NO CUMPLE = 0</t>
  </si>
  <si>
    <t>CUMPLE = 2</t>
  </si>
  <si>
    <t>CALIFICACIÓN:</t>
  </si>
  <si>
    <t>Temperatura</t>
  </si>
  <si>
    <t>REGISTRO FOTOGRÁFICO COMPONENTE</t>
  </si>
  <si>
    <t>REGISTRO FOTOGRÁFICO
TEMPERATURA</t>
  </si>
  <si>
    <t>3.1</t>
  </si>
  <si>
    <t>3.1.1</t>
  </si>
  <si>
    <t>3.1.2</t>
  </si>
  <si>
    <t>3.1.3</t>
  </si>
  <si>
    <t>3.1.4</t>
  </si>
  <si>
    <t>Componentes</t>
  </si>
  <si>
    <t>Frecuencia</t>
  </si>
  <si>
    <t>Cantidad Total (Cocido)</t>
  </si>
  <si>
    <t>Especificaciones</t>
  </si>
  <si>
    <t>Carnes y huevos *</t>
  </si>
  <si>
    <t>Diaria</t>
  </si>
  <si>
    <t>Bebida láctea *</t>
  </si>
  <si>
    <t xml:space="preserve">Carne (pollo, pescado, res, ternera, cerdo)*
*
</t>
  </si>
  <si>
    <t>150 g con hueso</t>
  </si>
  <si>
    <t xml:space="preserve">Cereal </t>
  </si>
  <si>
    <t xml:space="preserve"> Arroz, pastas (espaguetis, tallarines, macarrones, entre otros).</t>
  </si>
  <si>
    <t>Tubérculos , raíces y plátanos</t>
  </si>
  <si>
    <t>60 g verdura cruda</t>
  </si>
  <si>
    <t>80 g verdura cocida</t>
  </si>
  <si>
    <t>Jugo de fruta natural*</t>
  </si>
  <si>
    <t>Azúcares y dulces*</t>
  </si>
  <si>
    <t>89*4</t>
  </si>
  <si>
    <t>80*9</t>
  </si>
  <si>
    <t xml:space="preserve">328*4 </t>
  </si>
  <si>
    <t xml:space="preserve">RECOMENDACIONES DE CALORÍAS Y NUTRIENTES PARA 
HOMBRES Y MUJERES ENTRE 18 Y 59 AÑOS
</t>
  </si>
  <si>
    <t xml:space="preserve">Acompañantes (Cereales y derivados,  raíces tubérculos y plátanos) </t>
  </si>
  <si>
    <t>30-60g</t>
  </si>
  <si>
    <t>Frutas o jugo de fruta</t>
  </si>
  <si>
    <t>80 g papa entera</t>
  </si>
  <si>
    <t>60g yuca, arracacha, plátano, papa criolla , papa francesa y tortas.</t>
  </si>
  <si>
    <t>12-30 g</t>
  </si>
  <si>
    <t xml:space="preserve">90g de pescado en filete o  110 g de pescado con espina.  </t>
  </si>
  <si>
    <t>Arroz, pastas (espaguetis, tallarines, macarrones, entre otros).</t>
  </si>
  <si>
    <t>Un intercambio al día de acuerdo a la guías alimentarias basadas en alimentos 2016. Ejemplos Postre industrializado :gelatina de pata 23g , panelita 25g, bocadillo 30g , cocada de panela 25g y chocolatina de leche 12g.</t>
  </si>
  <si>
    <t>No adecuado</t>
  </si>
  <si>
    <t>CELDAS QUE DEBEN SER DILIGENCIADAS POR EL PROFESIONAL DE APOYO DE ACUERDO AL MENÚ PATRÓN DEL ACUERDO 17 DE 2017 DEL CONSEJO DE BIENESTAR UNIVERSITARIO.</t>
  </si>
  <si>
    <t>CELDAS QUE DEBEN SER DILIGENCIADAS POR EL PROFESIONAL DE APOYO DE ACUERDO A LA OPCIÓN DE MENÚ PATRÓN INCLUIDO EN EL CONTRATO CON EL OPERADOR (OPCIÓN 1 O 2 DEL ALMUERZO) DEL ACUERDO 17 DE 2017 DEL CONSEJO DE BIENESTAR UNIVERSITARIO.</t>
  </si>
  <si>
    <t>90 g de huevo y 40g de las demás opciones.</t>
  </si>
  <si>
    <t>Variar entre huevo, queso, caldo de carne, caldo de pollo o caldo de pescado.
Cuando se ofrezca huevo cocido o frito se debe ofrecer la unidad.
*No ofrecer embutidos.</t>
  </si>
  <si>
    <t>60 g verdura cruda
80 g verdura cocida</t>
  </si>
  <si>
    <t>MENÚ PATRÓN DESAYUNO 20% DEL VALOR CALÓRICO TOTAL BASADO EN UNA DIETA DE 2650 Kcal.</t>
  </si>
  <si>
    <t>240 ml</t>
  </si>
  <si>
    <t xml:space="preserve">Café en leche, chocolate, avena, maicena, chucula, milo, chocolisto, yogurt, kumis y frescavena, preparados en leche al 50%, puede ser caliente o fría.                                                                  *Opcional: Ofrecer panela para endulzar. </t>
  </si>
  <si>
    <t>Un intercambio al día de acuerdo a las Guías alimentarias basadas en alimentos 2016.Ejemplos Pan 44g , almojábana 31g, arepa 56g, arroz 60g.</t>
  </si>
  <si>
    <t xml:space="preserve">  90 g fruta entera o 210 ml de jugo al 40% (83g) peso/volumen.</t>
  </si>
  <si>
    <t xml:space="preserve">Fruta entera o porcionada 2 veces por semana: Papaya, patilla, melón, mango, mandarina, pera, fresas, manzana y banano. 
Jugo de fruta 3 veces a la semana endulzado con panela o azúcar.
Variar todos los días. </t>
  </si>
  <si>
    <t>MENÚ PATRÓN ALMUERZO 35% - 40% DEL VALOR CALÓRICO TOTAL BASADO EN UNA DIETA DE 2650 Kcal</t>
  </si>
  <si>
    <t>240 - 260 ml</t>
  </si>
  <si>
    <t>Se recomienda incluir sopas de cereal (cebada, arroz, cuchuco de trigo, quínoa, maíz, amaranto), tubérculos y/o verduras a elección  del operador. 
El contenido sólido de la sopa debe ser del 30% peso volumen. Se sugiere 30g de tubérculo, 30g de verdura y 15 g de cereal.</t>
  </si>
  <si>
    <t xml:space="preserve">90 - 100 g Magra </t>
  </si>
  <si>
    <t>*Ofrecer carne molida 2 veces al mes. 
**No ofrecer embutidos 
Intercambiar carne de res con cerdo 
Incluir pescado por lo menos 3 veces al mes 
Pollo entero por lo menos 2 veces por semana (incluir una preparación con filete y otra de pollo con hueso)
Opcional: Alimento vegetal para vegetarianos 90g - 100g
albóndigas de carve, tofú, gluten, hamburguesa de leguminosas caseras.</t>
  </si>
  <si>
    <t>90g - 120 g</t>
  </si>
  <si>
    <t>100g - 80g papa entera</t>
  </si>
  <si>
    <t xml:space="preserve">Papa (sabanera, pastusa, criolla), yuca, plátano o arracacha.
Preparaciones fritas máximo 2 veces por semana </t>
  </si>
  <si>
    <t>60g -80g yuca, arracacha, plátano, papa criolla, papa francesa, chips o tortas.</t>
  </si>
  <si>
    <t>Ofrecer ensalada cruda variada, que incluya por lo menos 3 ingredientes de diferente color 
verdura cocida, guisada o en torta.
Se sugiere servir la ensalada cruda en plato aparte. Disponer de vinagreta para las ensaladas crudas.</t>
  </si>
  <si>
    <t>210 ml</t>
  </si>
  <si>
    <t xml:space="preserve">Jugo de fruta con 40% peso/volumen.                                                                                                                                                                                                                          *Opcional: Ofrecer panela para endulzar. </t>
  </si>
  <si>
    <t xml:space="preserve">En sedes de clima cálido adicionar un vaso de 210 ml de aguadepanela fría con limón. </t>
  </si>
  <si>
    <t>75 - 100 g</t>
  </si>
  <si>
    <t xml:space="preserve">Variar entre frijol, lenteja, garbanzo y arveja seca </t>
  </si>
  <si>
    <t>MENÚ PATRÓN CENA 25 - 30% DEL VALOR CALÓRICO TOTAL BASADO EN UNA DIETA DE 2650 Kcal.</t>
  </si>
  <si>
    <t xml:space="preserve">Sopa 
</t>
  </si>
  <si>
    <t>Se recomienda incluir sopas de cereal (cebada, arroz, cuchuco de trigo, quínoa, maíz, amaranto), tubérculos y/o verduras a elección  del operador. 
El contenido sólido de la sopa debe ser del 30% peso volumen. Se sugiere 30g de tubérculo, 30g de verdura y 15 g de cereal.
Cuando el menú de la cena aporte el 25% del AMDR no se incluirá la sopa.</t>
  </si>
  <si>
    <t xml:space="preserve">90- 100 g Magra </t>
  </si>
  <si>
    <t>90g- 100g</t>
  </si>
  <si>
    <t>Tubérculos, raíces y plátanos o leguminosa.</t>
  </si>
  <si>
    <t>Papa (sabanera, pastusa, criolla), yuca, plátano o arracacha.
Preparaciones fritas máximo 2 veces por semana 
Para el menú del 25 % del valor calórico total se incluirá una vez por semana una porción de leguminosa, con el fin de adecuar el aporte de proteina.</t>
  </si>
  <si>
    <t>75 g leguminosa</t>
  </si>
  <si>
    <t>&lt;90%</t>
  </si>
  <si>
    <t>&gt;110%</t>
  </si>
  <si>
    <t>90 - 110%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</si>
</sst>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3" x14ac:knownFonts="1">
    <font>
      <sz val="12"/>
      <color indexed="8"/>
      <name val="Verdana"/>
    </font>
    <font>
      <sz val="12"/>
      <color indexed="8"/>
      <name val="Verdana"/>
      <family val="2"/>
    </font>
    <font>
      <sz val="11"/>
      <color indexed="8"/>
      <name val="Calibri"/>
      <family val="2"/>
    </font>
    <font>
      <b/>
      <sz val="10"/>
      <color indexed="8"/>
      <name val="Arial"/>
      <family val="2"/>
    </font>
    <font>
      <sz val="9"/>
      <color indexed="8"/>
      <name val="Arial"/>
      <family val="2"/>
    </font>
    <font>
      <u/>
      <sz val="12"/>
      <color theme="10"/>
      <name val="Verdana"/>
      <family val="2"/>
    </font>
    <font>
      <u/>
      <sz val="12"/>
      <color theme="11"/>
      <name val="Verdana"/>
      <family val="2"/>
    </font>
    <font>
      <sz val="10"/>
      <name val="Arial"/>
      <family val="2"/>
    </font>
    <font>
      <sz val="10"/>
      <name val="Arial"/>
      <family val="2"/>
    </font>
    <font>
      <b/>
      <sz val="12"/>
      <color indexed="8"/>
      <name val="Verdana"/>
      <family val="2"/>
    </font>
    <font>
      <b/>
      <sz val="8"/>
      <name val="Arial"/>
      <family val="2"/>
    </font>
    <font>
      <sz val="8"/>
      <name val="Arial"/>
      <family val="2"/>
    </font>
    <font>
      <b/>
      <sz val="10"/>
      <name val="Arial"/>
      <family val="2"/>
    </font>
    <font>
      <b/>
      <sz val="9"/>
      <name val="Arial"/>
      <family val="2"/>
    </font>
    <font>
      <sz val="9"/>
      <name val="Arial"/>
      <family val="2"/>
    </font>
    <font>
      <b/>
      <sz val="11"/>
      <name val="Arial"/>
      <family val="2"/>
    </font>
    <font>
      <b/>
      <sz val="12"/>
      <name val="Arial"/>
      <family val="2"/>
    </font>
    <font>
      <b/>
      <sz val="10"/>
      <color theme="1"/>
      <name val="Helvetica"/>
      <family val="2"/>
      <scheme val="minor"/>
    </font>
    <font>
      <sz val="11"/>
      <name val="Helvetica"/>
      <scheme val="minor"/>
    </font>
    <font>
      <b/>
      <sz val="11"/>
      <color rgb="FF000000"/>
      <name val="Arial"/>
      <family val="2"/>
    </font>
    <font>
      <b/>
      <sz val="10"/>
      <color rgb="FF000000"/>
      <name val="Arial"/>
      <family val="2"/>
    </font>
    <font>
      <sz val="11"/>
      <color rgb="FF000000"/>
      <name val="Arial"/>
      <family val="2"/>
    </font>
    <font>
      <b/>
      <sz val="12"/>
      <color theme="1"/>
      <name val="Verdana"/>
      <family val="2"/>
    </font>
    <font>
      <b/>
      <sz val="12"/>
      <color indexed="8"/>
      <name val="Arial"/>
      <family val="2"/>
    </font>
    <font>
      <b/>
      <sz val="12"/>
      <color theme="1"/>
      <name val="Arial"/>
      <family val="2"/>
    </font>
    <font>
      <sz val="12"/>
      <color theme="1"/>
      <name val="Verdana"/>
      <family val="2"/>
    </font>
    <font>
      <b/>
      <sz val="11"/>
      <color theme="1"/>
      <name val="Arial"/>
      <family val="2"/>
    </font>
    <font>
      <sz val="11"/>
      <color theme="1"/>
      <name val="Arial"/>
      <family val="2"/>
    </font>
    <font>
      <sz val="10"/>
      <name val="Helvetica"/>
      <scheme val="minor"/>
    </font>
    <font>
      <b/>
      <sz val="10"/>
      <color theme="1"/>
      <name val="Arial"/>
      <family val="2"/>
    </font>
    <font>
      <sz val="10"/>
      <color theme="1"/>
      <name val="Arial"/>
      <family val="2"/>
    </font>
    <font>
      <sz val="10"/>
      <color rgb="FF000000"/>
      <name val="Arial"/>
      <family val="2"/>
    </font>
    <font>
      <sz val="12"/>
      <color indexed="8"/>
      <name val="Verdana"/>
      <family val="2"/>
    </font>
  </fonts>
  <fills count="25">
    <fill>
      <patternFill patternType="none"/>
    </fill>
    <fill>
      <patternFill patternType="gray125"/>
    </fill>
    <fill>
      <patternFill patternType="solid">
        <fgColor indexed="9"/>
        <bgColor auto="1"/>
      </patternFill>
    </fill>
    <fill>
      <patternFill patternType="solid">
        <fgColor theme="9" tint="0.59999389629810485"/>
        <bgColor indexed="64"/>
      </patternFill>
    </fill>
    <fill>
      <patternFill patternType="solid">
        <fgColor rgb="FFCCFFFF"/>
        <bgColor indexed="64"/>
      </patternFill>
    </fill>
    <fill>
      <patternFill patternType="solid">
        <fgColor indexed="41"/>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1" tint="0.499984740745262"/>
        <bgColor indexed="64"/>
      </patternFill>
    </fill>
    <fill>
      <patternFill patternType="solid">
        <fgColor theme="9" tint="0.39994506668294322"/>
        <bgColor indexed="64"/>
      </patternFill>
    </fill>
    <fill>
      <patternFill patternType="lightGray">
        <bgColor theme="9" tint="0.39988402966399123"/>
      </patternFill>
    </fill>
    <fill>
      <patternFill patternType="solid">
        <fgColor theme="8" tint="0.39997558519241921"/>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249977111117893"/>
        <bgColor indexed="64"/>
      </patternFill>
    </fill>
  </fills>
  <borders count="82">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auto="1"/>
      </left>
      <right/>
      <top style="medium">
        <color indexed="64"/>
      </top>
      <bottom style="thin">
        <color auto="1"/>
      </bottom>
      <diagonal/>
    </border>
    <border>
      <left style="thin">
        <color indexed="13"/>
      </left>
      <right/>
      <top/>
      <bottom/>
      <diagonal/>
    </border>
    <border>
      <left style="thin">
        <color indexed="64"/>
      </left>
      <right/>
      <top style="thin">
        <color indexed="64"/>
      </top>
      <bottom style="medium">
        <color indexed="64"/>
      </bottom>
      <diagonal/>
    </border>
    <border>
      <left/>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rgb="FF000000"/>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medium">
        <color rgb="FF000000"/>
      </right>
      <top style="medium">
        <color rgb="FF000000"/>
      </top>
      <bottom/>
      <diagonal/>
    </border>
    <border>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s>
  <cellStyleXfs count="15">
    <xf numFmtId="0" fontId="0" fillId="0" borderId="0" applyNumberFormat="0" applyFill="0" applyBorder="0" applyProtection="0">
      <alignment vertical="top" wrapText="1"/>
    </xf>
    <xf numFmtId="0" fontId="5" fillId="0" borderId="0" applyNumberFormat="0" applyFill="0" applyBorder="0" applyAlignment="0" applyProtection="0">
      <alignment vertical="top" wrapText="1"/>
    </xf>
    <xf numFmtId="0" fontId="6" fillId="0" borderId="0" applyNumberFormat="0" applyFill="0" applyBorder="0" applyAlignment="0" applyProtection="0">
      <alignment vertical="top" wrapText="1"/>
    </xf>
    <xf numFmtId="9" fontId="1" fillId="0" borderId="0" applyFont="0" applyFill="0" applyBorder="0" applyAlignment="0" applyProtection="0"/>
    <xf numFmtId="0" fontId="8" fillId="0" borderId="1"/>
    <xf numFmtId="0" fontId="5" fillId="0" borderId="0" applyNumberFormat="0" applyFill="0" applyBorder="0" applyAlignment="0" applyProtection="0">
      <alignment vertical="top" wrapText="1"/>
    </xf>
    <xf numFmtId="0" fontId="6"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6"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6"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6" fillId="0" borderId="0" applyNumberFormat="0" applyFill="0" applyBorder="0" applyAlignment="0" applyProtection="0">
      <alignment vertical="top" wrapText="1"/>
    </xf>
    <xf numFmtId="9" fontId="2" fillId="0" borderId="1" applyFont="0" applyFill="0" applyBorder="0" applyAlignment="0" applyProtection="0"/>
    <xf numFmtId="43" fontId="32" fillId="0" borderId="0" applyFont="0" applyFill="0" applyBorder="0" applyAlignment="0" applyProtection="0"/>
  </cellStyleXfs>
  <cellXfs count="433">
    <xf numFmtId="0" fontId="0" fillId="0" borderId="0" xfId="0" applyFont="1" applyAlignment="1">
      <alignment vertical="top" wrapText="1"/>
    </xf>
    <xf numFmtId="0" fontId="1" fillId="0" borderId="0" xfId="0" applyNumberFormat="1" applyFont="1" applyAlignment="1">
      <alignment vertical="top" wrapText="1"/>
    </xf>
    <xf numFmtId="1" fontId="2" fillId="0" borderId="1" xfId="0" applyNumberFormat="1" applyFont="1" applyBorder="1" applyAlignment="1"/>
    <xf numFmtId="0" fontId="1" fillId="0" borderId="1" xfId="0" applyNumberFormat="1" applyFont="1" applyBorder="1" applyAlignment="1">
      <alignment vertical="top" wrapText="1"/>
    </xf>
    <xf numFmtId="0" fontId="1" fillId="0" borderId="0" xfId="0" applyNumberFormat="1" applyFont="1" applyAlignment="1">
      <alignment horizontal="centerContinuous" vertical="center" wrapText="1"/>
    </xf>
    <xf numFmtId="0" fontId="13" fillId="5"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164" fontId="11" fillId="0" borderId="2" xfId="0" applyNumberFormat="1" applyFont="1" applyFill="1" applyBorder="1" applyAlignment="1">
      <alignment horizontal="center" vertical="center" wrapText="1"/>
    </xf>
    <xf numFmtId="0" fontId="11" fillId="6"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12" xfId="0" applyFont="1" applyFill="1" applyBorder="1" applyAlignment="1">
      <alignment horizontal="center" vertical="center" wrapText="1"/>
    </xf>
    <xf numFmtId="164" fontId="11" fillId="9" borderId="2" xfId="0" applyNumberFormat="1"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3" fillId="5" borderId="2" xfId="0" applyNumberFormat="1" applyFont="1" applyFill="1" applyBorder="1" applyAlignment="1">
      <alignment horizontal="center" vertical="center" wrapText="1"/>
    </xf>
    <xf numFmtId="2" fontId="11" fillId="9" borderId="2" xfId="0" applyNumberFormat="1" applyFont="1" applyFill="1" applyBorder="1" applyAlignment="1">
      <alignment horizontal="center" vertical="center" wrapText="1"/>
    </xf>
    <xf numFmtId="0" fontId="13" fillId="5" borderId="3" xfId="0" applyNumberFormat="1" applyFont="1" applyFill="1" applyBorder="1" applyAlignment="1">
      <alignment horizontal="center" vertical="center" wrapText="1"/>
    </xf>
    <xf numFmtId="164" fontId="11" fillId="0" borderId="12" xfId="0" applyNumberFormat="1" applyFont="1" applyFill="1" applyBorder="1" applyAlignment="1">
      <alignment horizontal="center" vertical="center" wrapText="1"/>
    </xf>
    <xf numFmtId="164" fontId="13" fillId="11" borderId="2" xfId="0" applyNumberFormat="1" applyFont="1" applyFill="1" applyBorder="1" applyAlignment="1">
      <alignment horizontal="center" vertical="center" wrapText="1"/>
    </xf>
    <xf numFmtId="9" fontId="13" fillId="12" borderId="12" xfId="3"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2" borderId="2" xfId="0" applyNumberFormat="1" applyFont="1" applyFill="1" applyBorder="1" applyAlignment="1">
      <alignment horizontal="center" vertical="center" wrapText="1"/>
    </xf>
    <xf numFmtId="9" fontId="13" fillId="3" borderId="1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9" fontId="13" fillId="3" borderId="2"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164" fontId="11" fillId="13" borderId="2" xfId="0" applyNumberFormat="1"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12" xfId="0" applyFont="1" applyFill="1" applyBorder="1" applyAlignment="1">
      <alignment horizontal="center" vertical="center" wrapText="1"/>
    </xf>
    <xf numFmtId="0" fontId="20" fillId="14" borderId="19" xfId="0" applyFont="1" applyFill="1" applyBorder="1" applyAlignment="1">
      <alignment horizontal="center" vertical="center" wrapText="1"/>
    </xf>
    <xf numFmtId="0" fontId="21" fillId="14" borderId="18" xfId="0" applyFont="1" applyFill="1" applyBorder="1" applyAlignment="1">
      <alignment horizontal="center" vertical="center" wrapText="1"/>
    </xf>
    <xf numFmtId="0" fontId="21" fillId="9" borderId="19" xfId="0" applyFont="1" applyFill="1" applyBorder="1" applyAlignment="1">
      <alignment horizontal="center" vertical="center" wrapText="1"/>
    </xf>
    <xf numFmtId="0" fontId="21" fillId="9" borderId="20" xfId="0" applyFont="1" applyFill="1" applyBorder="1" applyAlignment="1">
      <alignment horizontal="center" vertical="center" wrapText="1"/>
    </xf>
    <xf numFmtId="0" fontId="0" fillId="9" borderId="20" xfId="0" applyFont="1" applyFill="1" applyBorder="1" applyAlignment="1">
      <alignment vertical="top" wrapText="1"/>
    </xf>
    <xf numFmtId="0" fontId="0" fillId="9" borderId="19" xfId="0" applyFont="1" applyFill="1" applyBorder="1" applyAlignment="1">
      <alignment vertical="top" wrapText="1"/>
    </xf>
    <xf numFmtId="0" fontId="21" fillId="9" borderId="19" xfId="0" applyFont="1" applyFill="1" applyBorder="1" applyAlignment="1">
      <alignment horizontal="center" wrapText="1"/>
    </xf>
    <xf numFmtId="0" fontId="21" fillId="9" borderId="23"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21" fillId="9" borderId="16" xfId="0" applyFont="1" applyFill="1" applyBorder="1" applyAlignment="1">
      <alignment horizontal="center" wrapText="1"/>
    </xf>
    <xf numFmtId="0" fontId="0" fillId="0" borderId="1" xfId="0" applyFont="1" applyBorder="1" applyAlignment="1">
      <alignment vertical="top" wrapText="1"/>
    </xf>
    <xf numFmtId="0" fontId="23" fillId="16" borderId="18" xfId="0" applyNumberFormat="1" applyFont="1" applyFill="1" applyBorder="1" applyAlignment="1">
      <alignment horizontal="center" vertical="center" wrapText="1"/>
    </xf>
    <xf numFmtId="0" fontId="3" fillId="0" borderId="38"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22" fillId="15" borderId="16" xfId="0" applyFont="1" applyFill="1" applyBorder="1" applyAlignment="1">
      <alignment horizontal="center" vertical="center" wrapText="1"/>
    </xf>
    <xf numFmtId="0" fontId="19" fillId="17" borderId="32" xfId="0" applyFont="1" applyFill="1" applyBorder="1" applyAlignment="1">
      <alignment horizontal="center" vertical="center" wrapText="1"/>
    </xf>
    <xf numFmtId="0" fontId="19" fillId="17" borderId="1" xfId="0" applyFont="1" applyFill="1" applyBorder="1" applyAlignment="1">
      <alignment horizontal="center" vertical="center" wrapText="1"/>
    </xf>
    <xf numFmtId="1" fontId="2" fillId="0" borderId="48" xfId="0" applyNumberFormat="1" applyFont="1" applyBorder="1" applyAlignment="1"/>
    <xf numFmtId="0" fontId="19" fillId="17" borderId="31" xfId="0" applyFont="1" applyFill="1" applyBorder="1" applyAlignment="1">
      <alignment horizontal="center" vertical="center" wrapText="1"/>
    </xf>
    <xf numFmtId="0" fontId="24" fillId="17" borderId="15" xfId="0" applyNumberFormat="1" applyFont="1" applyFill="1" applyBorder="1" applyAlignment="1">
      <alignment horizontal="center" vertical="center" wrapText="1"/>
    </xf>
    <xf numFmtId="0" fontId="9" fillId="4" borderId="15" xfId="0" applyFont="1" applyFill="1" applyBorder="1" applyAlignment="1">
      <alignment horizontal="center" vertical="top" wrapText="1"/>
    </xf>
    <xf numFmtId="0" fontId="1" fillId="0" borderId="37" xfId="0" applyFont="1" applyBorder="1" applyAlignment="1">
      <alignment vertical="top" wrapText="1"/>
    </xf>
    <xf numFmtId="0" fontId="16" fillId="7" borderId="37" xfId="0" applyFont="1" applyFill="1" applyBorder="1" applyAlignment="1">
      <alignment horizontal="center" vertical="center" wrapText="1"/>
    </xf>
    <xf numFmtId="0" fontId="16" fillId="5" borderId="37" xfId="0" applyFont="1" applyFill="1" applyBorder="1" applyAlignment="1">
      <alignment vertical="center" wrapText="1"/>
    </xf>
    <xf numFmtId="0" fontId="1" fillId="0" borderId="38" xfId="0" applyFont="1" applyBorder="1" applyAlignment="1">
      <alignment vertical="top" wrapText="1"/>
    </xf>
    <xf numFmtId="0" fontId="16" fillId="6" borderId="27" xfId="0" applyFont="1" applyFill="1" applyBorder="1" applyAlignment="1">
      <alignment horizontal="left" vertical="center" wrapText="1"/>
    </xf>
    <xf numFmtId="0" fontId="25" fillId="0" borderId="37" xfId="0" applyFont="1" applyBorder="1" applyAlignment="1">
      <alignment vertical="top" wrapText="1"/>
    </xf>
    <xf numFmtId="0" fontId="21" fillId="0" borderId="24" xfId="0" applyFont="1" applyBorder="1" applyAlignment="1">
      <alignment vertical="center" wrapText="1"/>
    </xf>
    <xf numFmtId="0" fontId="21" fillId="0" borderId="22" xfId="0" applyFont="1" applyBorder="1" applyAlignment="1">
      <alignment vertical="center" wrapText="1"/>
    </xf>
    <xf numFmtId="0" fontId="25" fillId="15" borderId="16" xfId="0" applyFont="1" applyFill="1" applyBorder="1" applyAlignment="1">
      <alignment horizontal="center" vertical="center" wrapText="1"/>
    </xf>
    <xf numFmtId="0" fontId="21" fillId="0" borderId="35" xfId="0" applyFont="1" applyBorder="1" applyAlignment="1">
      <alignment vertical="center" wrapText="1"/>
    </xf>
    <xf numFmtId="0" fontId="21" fillId="0" borderId="54" xfId="0" applyFont="1" applyBorder="1" applyAlignment="1">
      <alignment horizontal="left" vertical="center" wrapText="1"/>
    </xf>
    <xf numFmtId="0" fontId="21" fillId="0" borderId="53" xfId="0" applyFont="1" applyBorder="1" applyAlignment="1">
      <alignment horizontal="left" vertical="center" wrapText="1"/>
    </xf>
    <xf numFmtId="0" fontId="21" fillId="0" borderId="15" xfId="0" applyFont="1" applyBorder="1" applyAlignment="1">
      <alignment horizontal="left" vertical="center" wrapText="1"/>
    </xf>
    <xf numFmtId="0" fontId="21" fillId="0" borderId="52" xfId="0" applyFont="1" applyBorder="1" applyAlignment="1">
      <alignment horizontal="left" vertical="center" wrapText="1"/>
    </xf>
    <xf numFmtId="0" fontId="21" fillId="0" borderId="18" xfId="0" applyFont="1" applyBorder="1" applyAlignment="1">
      <alignment horizontal="left" vertical="center" wrapText="1"/>
    </xf>
    <xf numFmtId="0" fontId="24" fillId="17" borderId="23" xfId="0" applyNumberFormat="1" applyFont="1" applyFill="1" applyBorder="1" applyAlignment="1">
      <alignment horizontal="center" vertical="center" wrapText="1"/>
    </xf>
    <xf numFmtId="0" fontId="24" fillId="17" borderId="23" xfId="0" applyNumberFormat="1" applyFont="1" applyFill="1" applyBorder="1" applyAlignment="1">
      <alignment horizontal="center" vertical="center" wrapText="1"/>
    </xf>
    <xf numFmtId="1" fontId="13" fillId="12" borderId="2" xfId="0" applyNumberFormat="1" applyFont="1" applyFill="1" applyBorder="1" applyAlignment="1">
      <alignment horizontal="center" vertical="center" wrapText="1"/>
    </xf>
    <xf numFmtId="1" fontId="15" fillId="13" borderId="2" xfId="0" applyNumberFormat="1" applyFont="1" applyFill="1" applyBorder="1" applyAlignment="1">
      <alignment horizontal="center" vertical="center" wrapText="1"/>
    </xf>
    <xf numFmtId="0" fontId="23" fillId="6" borderId="2" xfId="0" applyNumberFormat="1" applyFont="1" applyFill="1" applyBorder="1" applyAlignment="1">
      <alignment horizontal="center" vertical="center" wrapText="1"/>
    </xf>
    <xf numFmtId="0" fontId="24" fillId="0" borderId="40" xfId="0" applyNumberFormat="1" applyFont="1" applyFill="1" applyBorder="1" applyAlignment="1">
      <alignment horizontal="center" vertical="center" wrapText="1"/>
    </xf>
    <xf numFmtId="0" fontId="23" fillId="6" borderId="55" xfId="0" applyNumberFormat="1" applyFont="1" applyFill="1" applyBorder="1" applyAlignment="1">
      <alignment horizontal="center" vertical="center" wrapText="1"/>
    </xf>
    <xf numFmtId="0" fontId="23" fillId="6" borderId="41" xfId="0" applyNumberFormat="1" applyFont="1" applyFill="1" applyBorder="1" applyAlignment="1">
      <alignment horizontal="center" vertical="center" wrapText="1"/>
    </xf>
    <xf numFmtId="0" fontId="24" fillId="0" borderId="42" xfId="0" applyNumberFormat="1" applyFont="1" applyFill="1" applyBorder="1" applyAlignment="1">
      <alignment horizontal="center" vertical="center" wrapText="1"/>
    </xf>
    <xf numFmtId="0" fontId="23" fillId="6" borderId="36" xfId="0" applyNumberFormat="1" applyFont="1" applyFill="1" applyBorder="1" applyAlignment="1">
      <alignment horizontal="center" vertical="center" wrapText="1"/>
    </xf>
    <xf numFmtId="0" fontId="24" fillId="0" borderId="43" xfId="0" applyNumberFormat="1" applyFont="1" applyFill="1" applyBorder="1" applyAlignment="1">
      <alignment horizontal="center" vertical="center" wrapText="1"/>
    </xf>
    <xf numFmtId="0" fontId="23" fillId="6" borderId="56" xfId="0" applyNumberFormat="1" applyFont="1" applyFill="1" applyBorder="1" applyAlignment="1">
      <alignment horizontal="center" vertical="center" wrapText="1"/>
    </xf>
    <xf numFmtId="0" fontId="23" fillId="6" borderId="44" xfId="0" applyNumberFormat="1"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21" fillId="9" borderId="42" xfId="0" applyFont="1" applyFill="1" applyBorder="1" applyAlignment="1">
      <alignment horizontal="center" vertical="center" wrapText="1"/>
    </xf>
    <xf numFmtId="0" fontId="21" fillId="9" borderId="43" xfId="0" applyFont="1" applyFill="1" applyBorder="1" applyAlignment="1">
      <alignment horizontal="center" vertical="center" wrapText="1"/>
    </xf>
    <xf numFmtId="0" fontId="21" fillId="6" borderId="55"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1" fillId="6" borderId="15" xfId="0" applyNumberFormat="1" applyFont="1" applyFill="1" applyBorder="1" applyAlignment="1">
      <alignment vertical="top" wrapText="1"/>
    </xf>
    <xf numFmtId="0" fontId="21" fillId="0" borderId="2" xfId="0" applyFont="1" applyBorder="1" applyAlignment="1">
      <alignment vertical="center" wrapText="1"/>
    </xf>
    <xf numFmtId="0" fontId="21" fillId="0" borderId="40" xfId="0" applyFont="1" applyBorder="1" applyAlignment="1">
      <alignment vertical="center" wrapText="1"/>
    </xf>
    <xf numFmtId="0" fontId="21" fillId="0" borderId="42" xfId="0" applyFont="1" applyBorder="1" applyAlignment="1">
      <alignment vertical="center" wrapText="1"/>
    </xf>
    <xf numFmtId="0" fontId="21" fillId="0" borderId="43" xfId="0" applyFont="1" applyBorder="1" applyAlignment="1">
      <alignment vertical="center" wrapText="1"/>
    </xf>
    <xf numFmtId="0" fontId="21" fillId="0" borderId="56" xfId="0" applyFont="1" applyBorder="1" applyAlignment="1">
      <alignment vertical="center" wrapText="1"/>
    </xf>
    <xf numFmtId="0" fontId="21" fillId="0" borderId="55" xfId="0" applyFont="1" applyBorder="1" applyAlignment="1">
      <alignment horizontal="center" vertical="center" wrapText="1"/>
    </xf>
    <xf numFmtId="0" fontId="11" fillId="0" borderId="3" xfId="0" applyFont="1" applyFill="1" applyBorder="1" applyAlignment="1">
      <alignment horizontal="center" vertical="center" wrapText="1"/>
    </xf>
    <xf numFmtId="0" fontId="19" fillId="17" borderId="15" xfId="0" applyFont="1" applyFill="1" applyBorder="1" applyAlignment="1">
      <alignment horizontal="center" vertical="center" wrapText="1"/>
    </xf>
    <xf numFmtId="0" fontId="27" fillId="0" borderId="40" xfId="0" applyFont="1" applyBorder="1" applyAlignment="1">
      <alignment vertical="center" wrapText="1"/>
    </xf>
    <xf numFmtId="0" fontId="27" fillId="0" borderId="42" xfId="0" applyFont="1" applyBorder="1" applyAlignment="1">
      <alignment vertical="center" wrapText="1"/>
    </xf>
    <xf numFmtId="0" fontId="27" fillId="0" borderId="43" xfId="0" applyFont="1" applyBorder="1" applyAlignment="1">
      <alignment vertical="center" wrapText="1"/>
    </xf>
    <xf numFmtId="0" fontId="26" fillId="0" borderId="40"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3" xfId="0" applyFont="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22" fillId="6" borderId="15" xfId="0" applyFont="1" applyFill="1" applyBorder="1" applyAlignment="1">
      <alignment vertical="center" wrapText="1"/>
    </xf>
    <xf numFmtId="0" fontId="19" fillId="17" borderId="34" xfId="0" applyFont="1" applyFill="1" applyBorder="1" applyAlignment="1">
      <alignment horizontal="center" vertical="center" wrapText="1"/>
    </xf>
    <xf numFmtId="0" fontId="19" fillId="17" borderId="23" xfId="0" applyFont="1" applyFill="1" applyBorder="1" applyAlignment="1">
      <alignment horizontal="center" vertical="center" wrapText="1"/>
    </xf>
    <xf numFmtId="0" fontId="24" fillId="17" borderId="29" xfId="0" applyNumberFormat="1" applyFont="1" applyFill="1" applyBorder="1" applyAlignment="1">
      <alignment horizontal="center" vertical="center" wrapText="1"/>
    </xf>
    <xf numFmtId="0" fontId="27" fillId="6" borderId="57" xfId="0" applyFont="1" applyFill="1" applyBorder="1" applyAlignment="1">
      <alignment vertical="center" wrapText="1"/>
    </xf>
    <xf numFmtId="0" fontId="21" fillId="6" borderId="27" xfId="0" applyFont="1" applyFill="1" applyBorder="1" applyAlignment="1">
      <alignment horizontal="center" vertical="center" wrapText="1"/>
    </xf>
    <xf numFmtId="0" fontId="21" fillId="6" borderId="58" xfId="0" applyFont="1" applyFill="1" applyBorder="1" applyAlignment="1">
      <alignment horizontal="center" vertical="center" wrapText="1"/>
    </xf>
    <xf numFmtId="0" fontId="21" fillId="6" borderId="59" xfId="0" applyFont="1" applyFill="1" applyBorder="1" applyAlignment="1">
      <alignment horizontal="center" vertical="center" wrapText="1"/>
    </xf>
    <xf numFmtId="1" fontId="24" fillId="6" borderId="59" xfId="0" applyNumberFormat="1" applyFont="1" applyFill="1" applyBorder="1" applyAlignment="1">
      <alignment horizontal="center" vertical="center" wrapText="1"/>
    </xf>
    <xf numFmtId="0" fontId="27" fillId="6" borderId="60" xfId="0" applyFont="1" applyFill="1" applyBorder="1" applyAlignment="1">
      <alignment vertical="center" wrapText="1"/>
    </xf>
    <xf numFmtId="0" fontId="21" fillId="6" borderId="37"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61" xfId="0" applyFont="1" applyFill="1" applyBorder="1" applyAlignment="1">
      <alignment horizontal="center" vertical="center" wrapText="1"/>
    </xf>
    <xf numFmtId="1" fontId="24" fillId="6" borderId="61" xfId="0" applyNumberFormat="1" applyFont="1" applyFill="1" applyBorder="1" applyAlignment="1">
      <alignment horizontal="center" vertical="center" wrapText="1"/>
    </xf>
    <xf numFmtId="0" fontId="27" fillId="6" borderId="62" xfId="0" applyFont="1" applyFill="1" applyBorder="1" applyAlignment="1">
      <alignment vertical="center" wrapText="1"/>
    </xf>
    <xf numFmtId="0" fontId="21" fillId="6" borderId="38" xfId="0" applyFont="1" applyFill="1" applyBorder="1" applyAlignment="1">
      <alignment horizontal="center" vertical="center" wrapText="1"/>
    </xf>
    <xf numFmtId="0" fontId="21" fillId="6" borderId="63" xfId="0" applyFont="1" applyFill="1" applyBorder="1" applyAlignment="1">
      <alignment horizontal="center" vertical="center" wrapText="1"/>
    </xf>
    <xf numFmtId="0" fontId="21" fillId="6" borderId="64" xfId="0" applyFont="1" applyFill="1" applyBorder="1" applyAlignment="1">
      <alignment horizontal="center" vertical="center" wrapText="1"/>
    </xf>
    <xf numFmtId="1" fontId="24" fillId="6" borderId="64" xfId="0" applyNumberFormat="1" applyFont="1" applyFill="1" applyBorder="1" applyAlignment="1">
      <alignment horizontal="center" vertical="center" wrapText="1"/>
    </xf>
    <xf numFmtId="0" fontId="10" fillId="19" borderId="2" xfId="0" applyFont="1" applyFill="1" applyBorder="1" applyAlignment="1">
      <alignment horizontal="center" vertical="center" wrapText="1"/>
    </xf>
    <xf numFmtId="0" fontId="13" fillId="19" borderId="2" xfId="0" applyFont="1" applyFill="1" applyBorder="1" applyAlignment="1">
      <alignment horizontal="center" vertical="center" wrapText="1"/>
    </xf>
    <xf numFmtId="9" fontId="13" fillId="19" borderId="2" xfId="0" applyNumberFormat="1" applyFont="1" applyFill="1" applyBorder="1" applyAlignment="1">
      <alignment horizontal="center" vertical="center" wrapText="1"/>
    </xf>
    <xf numFmtId="0" fontId="10" fillId="20" borderId="2" xfId="0" applyFont="1" applyFill="1" applyBorder="1" applyAlignment="1">
      <alignment horizontal="center" vertical="center" wrapText="1"/>
    </xf>
    <xf numFmtId="9" fontId="13" fillId="20" borderId="2" xfId="0" applyNumberFormat="1"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3" fillId="21" borderId="2" xfId="0" applyNumberFormat="1" applyFont="1" applyFill="1" applyBorder="1" applyAlignment="1">
      <alignment horizontal="center" vertical="center" wrapText="1"/>
    </xf>
    <xf numFmtId="0" fontId="10" fillId="22" borderId="2" xfId="0" applyFont="1" applyFill="1" applyBorder="1" applyAlignment="1">
      <alignment horizontal="center" vertical="center" wrapText="1"/>
    </xf>
    <xf numFmtId="9" fontId="13" fillId="22" borderId="2" xfId="0" applyNumberFormat="1" applyFont="1" applyFill="1" applyBorder="1" applyAlignment="1">
      <alignment horizontal="center" vertical="center" wrapText="1"/>
    </xf>
    <xf numFmtId="0" fontId="13" fillId="22" borderId="2" xfId="0" applyFont="1" applyFill="1" applyBorder="1" applyAlignment="1">
      <alignment horizontal="center" vertical="center" wrapText="1"/>
    </xf>
    <xf numFmtId="0" fontId="13" fillId="23" borderId="2" xfId="0" applyNumberFormat="1" applyFont="1" applyFill="1" applyBorder="1" applyAlignment="1">
      <alignment horizontal="center" vertical="center" wrapText="1"/>
    </xf>
    <xf numFmtId="0" fontId="13" fillId="24" borderId="2" xfId="0" applyNumberFormat="1" applyFont="1" applyFill="1" applyBorder="1" applyAlignment="1">
      <alignment horizontal="center" vertical="center" wrapText="1"/>
    </xf>
    <xf numFmtId="1" fontId="16" fillId="13" borderId="2" xfId="0" applyNumberFormat="1" applyFont="1" applyFill="1" applyBorder="1" applyAlignment="1">
      <alignment horizontal="center" vertical="center" wrapText="1"/>
    </xf>
    <xf numFmtId="0" fontId="13" fillId="19" borderId="2" xfId="0" applyNumberFormat="1" applyFont="1" applyFill="1" applyBorder="1" applyAlignment="1">
      <alignment horizontal="center" vertical="center" wrapText="1"/>
    </xf>
    <xf numFmtId="9" fontId="13" fillId="12" borderId="2" xfId="3" applyFont="1" applyFill="1" applyBorder="1" applyAlignment="1">
      <alignment horizontal="center" vertical="center" wrapText="1"/>
    </xf>
    <xf numFmtId="0" fontId="13" fillId="20" borderId="2" xfId="0" applyNumberFormat="1" applyFont="1" applyFill="1" applyBorder="1" applyAlignment="1">
      <alignment horizontal="center" vertical="center" wrapText="1"/>
    </xf>
    <xf numFmtId="0" fontId="16" fillId="12" borderId="2" xfId="0" applyFont="1" applyFill="1" applyBorder="1" applyAlignment="1">
      <alignment horizontal="center" vertical="center" wrapText="1"/>
    </xf>
    <xf numFmtId="1" fontId="16" fillId="12" borderId="2" xfId="0" applyNumberFormat="1" applyFont="1" applyFill="1" applyBorder="1" applyAlignment="1">
      <alignment horizontal="center" vertical="center" wrapText="1"/>
    </xf>
    <xf numFmtId="0" fontId="0" fillId="22" borderId="2" xfId="0" applyFont="1" applyFill="1" applyBorder="1" applyAlignment="1">
      <alignment vertical="top" wrapText="1"/>
    </xf>
    <xf numFmtId="1" fontId="13" fillId="20" borderId="2"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9" fillId="17" borderId="29" xfId="0" applyFont="1" applyFill="1" applyBorder="1" applyAlignment="1">
      <alignment horizontal="center" vertical="center" wrapText="1"/>
    </xf>
    <xf numFmtId="0" fontId="9" fillId="0" borderId="0" xfId="0" applyFont="1" applyAlignment="1">
      <alignment vertical="top" wrapText="1"/>
    </xf>
    <xf numFmtId="0" fontId="9" fillId="0" borderId="1" xfId="0" applyNumberFormat="1" applyFont="1" applyBorder="1" applyAlignment="1">
      <alignment horizontal="center" vertical="top" wrapText="1"/>
    </xf>
    <xf numFmtId="0" fontId="9" fillId="0" borderId="15" xfId="0" applyFont="1" applyBorder="1" applyAlignment="1">
      <alignment vertical="top" wrapText="1"/>
    </xf>
    <xf numFmtId="0" fontId="9" fillId="9" borderId="15" xfId="0" applyNumberFormat="1" applyFont="1" applyFill="1" applyBorder="1" applyAlignment="1">
      <alignment vertical="top" wrapText="1"/>
    </xf>
    <xf numFmtId="0" fontId="22" fillId="6" borderId="50"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28" xfId="0" applyFont="1" applyFill="1" applyBorder="1" applyAlignment="1">
      <alignment horizontal="center" vertical="center" wrapText="1"/>
    </xf>
    <xf numFmtId="0" fontId="20" fillId="17" borderId="15" xfId="0" applyFont="1" applyFill="1" applyBorder="1" applyAlignment="1">
      <alignment horizontal="center" vertical="center" wrapText="1"/>
    </xf>
    <xf numFmtId="0" fontId="20" fillId="17" borderId="16" xfId="0" applyFont="1" applyFill="1" applyBorder="1" applyAlignment="1">
      <alignment horizontal="center" vertical="center" wrapText="1"/>
    </xf>
    <xf numFmtId="0" fontId="29" fillId="0" borderId="18" xfId="0" applyFont="1" applyBorder="1" applyAlignment="1">
      <alignment horizontal="center" vertical="center" wrapText="1"/>
    </xf>
    <xf numFmtId="0" fontId="20" fillId="17" borderId="66" xfId="0" applyFont="1" applyFill="1" applyBorder="1" applyAlignment="1">
      <alignment horizontal="center" vertical="center" wrapText="1"/>
    </xf>
    <xf numFmtId="0" fontId="20" fillId="17" borderId="67" xfId="0" applyFont="1" applyFill="1" applyBorder="1" applyAlignment="1">
      <alignment horizontal="center" vertical="center" wrapText="1"/>
    </xf>
    <xf numFmtId="0" fontId="20" fillId="17" borderId="68" xfId="0" applyFont="1" applyFill="1" applyBorder="1" applyAlignment="1">
      <alignment horizontal="center" vertical="center" wrapText="1"/>
    </xf>
    <xf numFmtId="0" fontId="20" fillId="0" borderId="69"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1" fontId="21" fillId="9" borderId="19" xfId="0" applyNumberFormat="1" applyFont="1" applyFill="1" applyBorder="1" applyAlignment="1">
      <alignment horizontal="center" vertical="center" wrapText="1"/>
    </xf>
    <xf numFmtId="1" fontId="21" fillId="9" borderId="16" xfId="0" applyNumberFormat="1" applyFont="1" applyFill="1" applyBorder="1" applyAlignment="1">
      <alignment horizontal="center" vertical="center" wrapText="1"/>
    </xf>
    <xf numFmtId="1" fontId="0" fillId="0" borderId="0" xfId="0" applyNumberFormat="1" applyFont="1" applyAlignment="1">
      <alignment vertical="top" wrapText="1"/>
    </xf>
    <xf numFmtId="0" fontId="31" fillId="9" borderId="19"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20" fillId="0" borderId="80" xfId="0" applyFont="1" applyBorder="1" applyAlignment="1">
      <alignment horizontal="center" vertical="center" wrapText="1"/>
    </xf>
    <xf numFmtId="0" fontId="31" fillId="0" borderId="81" xfId="0" applyFont="1" applyBorder="1" applyAlignment="1">
      <alignment horizontal="center" vertical="center" wrapText="1"/>
    </xf>
    <xf numFmtId="9" fontId="3" fillId="0" borderId="37" xfId="0" applyNumberFormat="1" applyFont="1" applyFill="1" applyBorder="1" applyAlignment="1">
      <alignment horizontal="center" vertical="center" wrapText="1"/>
    </xf>
    <xf numFmtId="9" fontId="3" fillId="0" borderId="27" xfId="0" applyNumberFormat="1" applyFont="1" applyFill="1" applyBorder="1" applyAlignment="1">
      <alignment horizontal="center" vertical="center" wrapText="1"/>
    </xf>
    <xf numFmtId="1" fontId="24" fillId="6" borderId="55" xfId="0" applyNumberFormat="1" applyFont="1" applyFill="1" applyBorder="1" applyAlignment="1">
      <alignment horizontal="center" vertical="center" wrapText="1"/>
    </xf>
    <xf numFmtId="1" fontId="24" fillId="6" borderId="2" xfId="0" applyNumberFormat="1" applyFont="1" applyFill="1" applyBorder="1" applyAlignment="1">
      <alignment horizontal="center" vertical="center" wrapText="1"/>
    </xf>
    <xf numFmtId="1" fontId="24" fillId="6" borderId="41" xfId="0" applyNumberFormat="1" applyFont="1" applyFill="1" applyBorder="1" applyAlignment="1">
      <alignment horizontal="center" vertical="center" wrapText="1"/>
    </xf>
    <xf numFmtId="1" fontId="24" fillId="6" borderId="36" xfId="0" applyNumberFormat="1" applyFont="1" applyFill="1" applyBorder="1" applyAlignment="1">
      <alignment horizontal="center" vertical="center" wrapText="1"/>
    </xf>
    <xf numFmtId="1" fontId="24" fillId="6" borderId="44" xfId="0" applyNumberFormat="1" applyFont="1" applyFill="1" applyBorder="1" applyAlignment="1">
      <alignment horizontal="center" vertical="center" wrapText="1"/>
    </xf>
    <xf numFmtId="1" fontId="24" fillId="6" borderId="56" xfId="0" applyNumberFormat="1"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37" xfId="0" applyFont="1" applyBorder="1" applyAlignment="1">
      <alignment horizontal="center" vertical="center" wrapText="1"/>
    </xf>
    <xf numFmtId="0" fontId="20" fillId="0" borderId="76"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9" xfId="0" applyFont="1" applyBorder="1" applyAlignment="1">
      <alignment horizontal="left" vertical="center" wrapText="1"/>
    </xf>
    <xf numFmtId="0" fontId="30" fillId="0" borderId="1" xfId="0" applyFont="1" applyBorder="1" applyAlignment="1"/>
    <xf numFmtId="0" fontId="30" fillId="0" borderId="1" xfId="0" applyFont="1" applyBorder="1" applyAlignment="1">
      <alignment horizontal="center"/>
    </xf>
    <xf numFmtId="0" fontId="31" fillId="0" borderId="16" xfId="0" applyFont="1" applyBorder="1" applyAlignment="1">
      <alignment horizontal="left" vertical="center" wrapText="1"/>
    </xf>
    <xf numFmtId="0" fontId="31" fillId="0" borderId="77" xfId="0" applyFont="1" applyBorder="1" applyAlignment="1">
      <alignment horizontal="left" vertical="center" wrapText="1"/>
    </xf>
    <xf numFmtId="0" fontId="31" fillId="0" borderId="16" xfId="0" applyFont="1" applyBorder="1" applyAlignment="1">
      <alignment vertical="center" wrapText="1"/>
    </xf>
    <xf numFmtId="0" fontId="31" fillId="0" borderId="18" xfId="0" applyFont="1" applyBorder="1" applyAlignment="1">
      <alignment horizontal="center" vertical="center" wrapText="1"/>
    </xf>
    <xf numFmtId="0" fontId="11" fillId="9" borderId="12" xfId="0" applyFont="1" applyFill="1" applyBorder="1" applyAlignment="1">
      <alignment horizontal="justify" vertical="center" wrapText="1"/>
    </xf>
    <xf numFmtId="0" fontId="11" fillId="9" borderId="13" xfId="0" applyFont="1" applyFill="1" applyBorder="1" applyAlignment="1">
      <alignment horizontal="justify" vertical="center" wrapText="1"/>
    </xf>
    <xf numFmtId="0" fontId="11" fillId="9" borderId="14" xfId="0" applyFont="1" applyFill="1" applyBorder="1" applyAlignment="1">
      <alignment horizontal="justify"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2" fontId="13" fillId="12" borderId="12" xfId="0" applyNumberFormat="1" applyFont="1" applyFill="1" applyBorder="1" applyAlignment="1">
      <alignment horizontal="center" vertical="center" wrapText="1"/>
    </xf>
    <xf numFmtId="2" fontId="13" fillId="12" borderId="13" xfId="0" applyNumberFormat="1" applyFont="1" applyFill="1" applyBorder="1" applyAlignment="1">
      <alignment horizontal="center" vertical="center" wrapText="1"/>
    </xf>
    <xf numFmtId="2" fontId="13" fillId="12" borderId="14" xfId="0" applyNumberFormat="1"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14" fillId="12" borderId="14" xfId="0" applyFont="1" applyFill="1" applyBorder="1" applyAlignment="1">
      <alignment horizontal="center" vertical="center" wrapText="1"/>
    </xf>
    <xf numFmtId="0" fontId="11" fillId="0" borderId="12" xfId="0" applyFont="1" applyFill="1" applyBorder="1" applyAlignment="1">
      <alignment horizontal="justify" vertical="center" wrapText="1"/>
    </xf>
    <xf numFmtId="0" fontId="11" fillId="0" borderId="13" xfId="0" applyFont="1" applyFill="1" applyBorder="1" applyAlignment="1">
      <alignment horizontal="justify" vertical="center" wrapText="1"/>
    </xf>
    <xf numFmtId="0" fontId="11" fillId="0" borderId="14" xfId="0" applyFont="1" applyFill="1" applyBorder="1" applyAlignment="1">
      <alignment horizontal="justify"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7" fillId="4" borderId="14" xfId="0" applyFont="1" applyFill="1" applyBorder="1" applyAlignment="1">
      <alignment horizontal="left" vertical="center" wrapText="1"/>
    </xf>
    <xf numFmtId="14" fontId="12" fillId="4" borderId="12" xfId="0" applyNumberFormat="1" applyFont="1" applyFill="1" applyBorder="1" applyAlignment="1">
      <alignment horizontal="left" vertical="center" wrapText="1"/>
    </xf>
    <xf numFmtId="1" fontId="12" fillId="4" borderId="12" xfId="0" applyNumberFormat="1" applyFont="1" applyFill="1" applyBorder="1" applyAlignment="1">
      <alignment horizontal="center" wrapText="1"/>
    </xf>
    <xf numFmtId="1" fontId="12" fillId="4" borderId="13" xfId="0" applyNumberFormat="1" applyFont="1" applyFill="1" applyBorder="1" applyAlignment="1">
      <alignment horizontal="center" wrapText="1"/>
    </xf>
    <xf numFmtId="1" fontId="12" fillId="4" borderId="14" xfId="0" applyNumberFormat="1" applyFont="1" applyFill="1" applyBorder="1" applyAlignment="1">
      <alignment horizontal="center" wrapText="1"/>
    </xf>
    <xf numFmtId="0" fontId="12" fillId="4" borderId="12" xfId="0" applyFont="1" applyFill="1" applyBorder="1" applyAlignment="1">
      <alignment horizontal="center" wrapText="1"/>
    </xf>
    <xf numFmtId="0" fontId="12" fillId="4" borderId="13" xfId="0" applyFont="1" applyFill="1" applyBorder="1" applyAlignment="1">
      <alignment horizontal="center" wrapText="1"/>
    </xf>
    <xf numFmtId="0" fontId="12" fillId="4" borderId="14" xfId="0" applyFont="1" applyFill="1" applyBorder="1" applyAlignment="1">
      <alignment horizontal="center" wrapText="1"/>
    </xf>
    <xf numFmtId="164" fontId="12" fillId="4" borderId="2" xfId="0" applyNumberFormat="1" applyFont="1" applyFill="1" applyBorder="1" applyAlignment="1">
      <alignment horizontal="left" vertical="center" wrapText="1"/>
    </xf>
    <xf numFmtId="0" fontId="7" fillId="4" borderId="2" xfId="0" applyFont="1" applyFill="1" applyBorder="1" applyAlignment="1">
      <alignment horizontal="lef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xf numFmtId="0" fontId="14" fillId="0" borderId="14" xfId="0" applyFont="1" applyBorder="1" applyAlignment="1"/>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1" fillId="9" borderId="12" xfId="0" applyFont="1" applyFill="1" applyBorder="1" applyAlignment="1">
      <alignment horizontal="left" vertical="center" wrapText="1"/>
    </xf>
    <xf numFmtId="0" fontId="11" fillId="9" borderId="13" xfId="0" applyFont="1" applyFill="1" applyBorder="1" applyAlignment="1">
      <alignment horizontal="left" vertical="center" wrapText="1"/>
    </xf>
    <xf numFmtId="0" fontId="11" fillId="9" borderId="14" xfId="0" applyFont="1" applyFill="1" applyBorder="1" applyAlignment="1">
      <alignment horizontal="left" vertical="center" wrapText="1"/>
    </xf>
    <xf numFmtId="0" fontId="15" fillId="13" borderId="12"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11" fillId="13" borderId="13" xfId="0" applyFont="1" applyFill="1" applyBorder="1" applyAlignment="1">
      <alignment horizontal="center" vertical="center" wrapText="1"/>
    </xf>
    <xf numFmtId="0" fontId="11" fillId="13" borderId="14"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13" fillId="12" borderId="13" xfId="0" applyFont="1" applyFill="1" applyBorder="1" applyAlignment="1">
      <alignment horizontal="center" vertical="center" wrapText="1"/>
    </xf>
    <xf numFmtId="0" fontId="13" fillId="12" borderId="14" xfId="0" applyFont="1" applyFill="1" applyBorder="1" applyAlignment="1">
      <alignment horizontal="center" vertical="center" wrapText="1"/>
    </xf>
    <xf numFmtId="0" fontId="13" fillId="22" borderId="2" xfId="0" applyFont="1" applyFill="1" applyBorder="1" applyAlignment="1">
      <alignment horizontal="center" vertical="center" wrapText="1"/>
    </xf>
    <xf numFmtId="0" fontId="14" fillId="22" borderId="2" xfId="0" applyFont="1" applyFill="1" applyBorder="1" applyAlignment="1"/>
    <xf numFmtId="0" fontId="14" fillId="22" borderId="2" xfId="0" applyFont="1" applyFill="1" applyBorder="1" applyAlignment="1">
      <alignment horizontal="center" vertical="center" wrapText="1"/>
    </xf>
    <xf numFmtId="0" fontId="16" fillId="13"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2" fontId="13" fillId="12" borderId="2" xfId="0" applyNumberFormat="1" applyFont="1" applyFill="1" applyBorder="1" applyAlignment="1">
      <alignment horizontal="center" vertical="center" wrapText="1"/>
    </xf>
    <xf numFmtId="1" fontId="16" fillId="12" borderId="2" xfId="0" applyNumberFormat="1"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4" fillId="20" borderId="2" xfId="0" applyFont="1" applyFill="1" applyBorder="1" applyAlignment="1">
      <alignment horizontal="center" vertical="center" wrapText="1"/>
    </xf>
    <xf numFmtId="0" fontId="0" fillId="20" borderId="3" xfId="0" applyFont="1" applyFill="1" applyBorder="1" applyAlignment="1">
      <alignment horizontal="center" vertical="top" wrapText="1"/>
    </xf>
    <xf numFmtId="0" fontId="0" fillId="20" borderId="65" xfId="0" applyFont="1" applyFill="1" applyBorder="1" applyAlignment="1">
      <alignment horizontal="center" vertical="top" wrapText="1"/>
    </xf>
    <xf numFmtId="0" fontId="13" fillId="21" borderId="12" xfId="0" applyFont="1" applyFill="1" applyBorder="1" applyAlignment="1">
      <alignment horizontal="center" vertical="center" wrapText="1"/>
    </xf>
    <xf numFmtId="0" fontId="13" fillId="21" borderId="13" xfId="0" applyFont="1" applyFill="1" applyBorder="1" applyAlignment="1">
      <alignment horizontal="center" vertical="center" wrapText="1"/>
    </xf>
    <xf numFmtId="0" fontId="13" fillId="21" borderId="14" xfId="0" applyFont="1" applyFill="1" applyBorder="1" applyAlignment="1">
      <alignment horizontal="center" vertical="center" wrapText="1"/>
    </xf>
    <xf numFmtId="1" fontId="12" fillId="19" borderId="2" xfId="0" applyNumberFormat="1" applyFont="1" applyFill="1" applyBorder="1" applyAlignment="1">
      <alignment horizontal="center" vertical="center" wrapText="1"/>
    </xf>
    <xf numFmtId="0" fontId="16" fillId="4" borderId="2" xfId="0" applyFont="1" applyFill="1" applyBorder="1" applyAlignment="1">
      <alignment horizontal="center" vertical="center" wrapText="1"/>
    </xf>
    <xf numFmtId="0" fontId="13" fillId="23" borderId="2" xfId="0" applyFont="1" applyFill="1" applyBorder="1" applyAlignment="1">
      <alignment horizontal="center" vertical="center" wrapText="1"/>
    </xf>
    <xf numFmtId="0" fontId="13" fillId="24" borderId="2" xfId="0" applyFont="1" applyFill="1" applyBorder="1" applyAlignment="1">
      <alignment horizontal="center" vertical="center" wrapText="1"/>
    </xf>
    <xf numFmtId="0" fontId="13" fillId="19" borderId="2" xfId="0" applyFont="1" applyFill="1" applyBorder="1" applyAlignment="1">
      <alignment horizontal="center" vertical="center" wrapText="1"/>
    </xf>
    <xf numFmtId="1" fontId="13" fillId="19" borderId="2" xfId="0" applyNumberFormat="1" applyFont="1" applyFill="1" applyBorder="1" applyAlignment="1">
      <alignment horizontal="center" vertical="center" wrapText="1"/>
    </xf>
    <xf numFmtId="1" fontId="14" fillId="19" borderId="2" xfId="0" applyNumberFormat="1" applyFont="1" applyFill="1" applyBorder="1" applyAlignment="1">
      <alignment horizontal="center" vertical="center" wrapText="1"/>
    </xf>
    <xf numFmtId="0" fontId="14" fillId="19" borderId="2" xfId="0" applyFont="1" applyFill="1" applyBorder="1" applyAlignment="1"/>
    <xf numFmtId="0" fontId="14" fillId="19" borderId="2" xfId="0" applyFont="1" applyFill="1" applyBorder="1" applyAlignment="1">
      <alignment horizontal="center" vertical="center" wrapText="1"/>
    </xf>
    <xf numFmtId="1" fontId="13" fillId="20" borderId="2" xfId="0" applyNumberFormat="1" applyFont="1" applyFill="1" applyBorder="1" applyAlignment="1">
      <alignment horizontal="center" vertical="center" wrapText="1"/>
    </xf>
    <xf numFmtId="0" fontId="13" fillId="21" borderId="2" xfId="0" applyFont="1" applyFill="1" applyBorder="1" applyAlignment="1">
      <alignment horizontal="center" vertical="center" wrapText="1"/>
    </xf>
    <xf numFmtId="0" fontId="0" fillId="22" borderId="2" xfId="0" applyFont="1" applyFill="1" applyBorder="1" applyAlignment="1">
      <alignment horizontal="center" vertical="top" wrapText="1"/>
    </xf>
    <xf numFmtId="0" fontId="15" fillId="13" borderId="2" xfId="0" applyFont="1" applyFill="1" applyBorder="1" applyAlignment="1">
      <alignment horizontal="center" vertical="center" wrapText="1"/>
    </xf>
    <xf numFmtId="0" fontId="0" fillId="20" borderId="2" xfId="0" applyFont="1" applyFill="1" applyBorder="1" applyAlignment="1">
      <alignment horizontal="center" vertical="top" wrapText="1"/>
    </xf>
    <xf numFmtId="0" fontId="21" fillId="9" borderId="23"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19" fillId="14" borderId="23" xfId="0" applyFont="1" applyFill="1" applyBorder="1" applyAlignment="1">
      <alignment horizontal="center" vertical="center" wrapText="1"/>
    </xf>
    <xf numFmtId="0" fontId="19" fillId="14" borderId="18" xfId="0" applyFont="1" applyFill="1" applyBorder="1" applyAlignment="1">
      <alignment horizontal="center" vertical="center" wrapText="1"/>
    </xf>
    <xf numFmtId="0" fontId="9" fillId="15" borderId="24" xfId="0" applyFont="1" applyFill="1" applyBorder="1" applyAlignment="1">
      <alignment horizontal="center" vertical="top" wrapText="1"/>
    </xf>
    <xf numFmtId="0" fontId="9" fillId="15" borderId="50" xfId="0" applyFont="1" applyFill="1" applyBorder="1" applyAlignment="1">
      <alignment horizontal="center" vertical="top" wrapText="1"/>
    </xf>
    <xf numFmtId="0" fontId="9" fillId="15" borderId="29" xfId="0" applyFont="1" applyFill="1" applyBorder="1" applyAlignment="1">
      <alignment horizontal="center" vertical="top" wrapText="1"/>
    </xf>
    <xf numFmtId="0" fontId="9" fillId="15" borderId="25" xfId="0" applyFont="1" applyFill="1" applyBorder="1" applyAlignment="1">
      <alignment horizontal="center" vertical="top" wrapText="1"/>
    </xf>
    <xf numFmtId="0" fontId="9" fillId="15" borderId="28" xfId="0" applyFont="1" applyFill="1" applyBorder="1" applyAlignment="1">
      <alignment horizontal="center" vertical="top" wrapText="1"/>
    </xf>
    <xf numFmtId="0" fontId="9" fillId="15" borderId="19" xfId="0" applyFont="1" applyFill="1" applyBorder="1" applyAlignment="1">
      <alignment horizontal="center" vertical="top" wrapText="1"/>
    </xf>
    <xf numFmtId="0" fontId="20" fillId="14" borderId="22" xfId="0" applyFont="1" applyFill="1" applyBorder="1" applyAlignment="1">
      <alignment horizontal="center" vertical="center" wrapText="1"/>
    </xf>
    <xf numFmtId="0" fontId="20" fillId="14" borderId="17" xfId="0" applyFont="1" applyFill="1" applyBorder="1" applyAlignment="1">
      <alignment horizontal="center" vertical="center" wrapText="1"/>
    </xf>
    <xf numFmtId="0" fontId="20" fillId="14" borderId="16" xfId="0" applyFont="1" applyFill="1" applyBorder="1" applyAlignment="1">
      <alignment horizontal="center" vertical="center" wrapText="1"/>
    </xf>
    <xf numFmtId="0" fontId="20" fillId="14" borderId="23" xfId="0" applyFont="1" applyFill="1" applyBorder="1" applyAlignment="1">
      <alignment horizontal="center" vertical="center" wrapText="1"/>
    </xf>
    <xf numFmtId="0" fontId="20" fillId="14" borderId="18"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18"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8" xfId="0" applyFont="1" applyBorder="1" applyAlignment="1">
      <alignment horizontal="center" vertical="center" wrapText="1"/>
    </xf>
    <xf numFmtId="43" fontId="31" fillId="0" borderId="23" xfId="14" applyFont="1" applyBorder="1" applyAlignment="1">
      <alignment vertical="center" wrapText="1"/>
    </xf>
    <xf numFmtId="43" fontId="31" fillId="0" borderId="18" xfId="14" applyFont="1" applyBorder="1" applyAlignment="1">
      <alignment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74" xfId="0" applyFont="1" applyBorder="1" applyAlignment="1">
      <alignment horizontal="center" vertical="center" wrapText="1"/>
    </xf>
    <xf numFmtId="0" fontId="31" fillId="0" borderId="20" xfId="0" applyFont="1" applyBorder="1" applyAlignment="1">
      <alignment vertical="center" wrapText="1"/>
    </xf>
    <xf numFmtId="0" fontId="31" fillId="0" borderId="77" xfId="0" applyFont="1" applyBorder="1" applyAlignment="1">
      <alignment vertical="center" wrapText="1"/>
    </xf>
    <xf numFmtId="0" fontId="29" fillId="15" borderId="22" xfId="0" applyFont="1" applyFill="1" applyBorder="1" applyAlignment="1">
      <alignment horizontal="center" vertical="center" wrapText="1"/>
    </xf>
    <xf numFmtId="0" fontId="29" fillId="15" borderId="17" xfId="0" applyFont="1" applyFill="1" applyBorder="1" applyAlignment="1">
      <alignment horizontal="center" vertical="center" wrapText="1"/>
    </xf>
    <xf numFmtId="0" fontId="29" fillId="15" borderId="16" xfId="0" applyFont="1" applyFill="1" applyBorder="1" applyAlignment="1">
      <alignment horizontal="center" vertical="center" wrapText="1"/>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18" xfId="0" applyFont="1" applyBorder="1" applyAlignment="1">
      <alignment vertical="center" wrapText="1"/>
    </xf>
    <xf numFmtId="0" fontId="31" fillId="0" borderId="21" xfId="0" applyFont="1" applyBorder="1" applyAlignment="1">
      <alignment horizontal="center" vertical="center" wrapText="1"/>
    </xf>
    <xf numFmtId="0" fontId="20" fillId="0" borderId="66" xfId="0" applyFont="1" applyBorder="1" applyAlignment="1">
      <alignment horizontal="center" vertical="center" wrapText="1"/>
    </xf>
    <xf numFmtId="0" fontId="31" fillId="0" borderId="33" xfId="0" applyFont="1" applyBorder="1" applyAlignment="1">
      <alignment horizontal="center" vertical="center" wrapText="1"/>
    </xf>
    <xf numFmtId="0" fontId="20" fillId="0" borderId="75" xfId="0" applyFont="1" applyBorder="1" applyAlignment="1">
      <alignment horizontal="center" vertical="center" wrapText="1"/>
    </xf>
    <xf numFmtId="0" fontId="31" fillId="0" borderId="51" xfId="0" applyFont="1" applyBorder="1" applyAlignment="1">
      <alignment horizontal="center" vertical="center" wrapText="1"/>
    </xf>
    <xf numFmtId="0" fontId="20" fillId="0" borderId="21"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9" xfId="0" applyFont="1" applyBorder="1" applyAlignment="1">
      <alignment horizontal="left" vertical="center" wrapText="1"/>
    </xf>
    <xf numFmtId="0" fontId="31" fillId="0" borderId="20" xfId="0" applyFont="1" applyBorder="1" applyAlignment="1">
      <alignment horizontal="left" vertical="center" wrapText="1"/>
    </xf>
    <xf numFmtId="0" fontId="31" fillId="0" borderId="23" xfId="0" applyFont="1" applyBorder="1" applyAlignment="1">
      <alignment horizontal="left" vertical="center" wrapText="1"/>
    </xf>
    <xf numFmtId="0" fontId="31" fillId="0" borderId="21" xfId="0" applyFont="1" applyBorder="1" applyAlignment="1">
      <alignment horizontal="left" vertical="center" wrapText="1"/>
    </xf>
    <xf numFmtId="0" fontId="31" fillId="0" borderId="18" xfId="0" applyFont="1" applyBorder="1" applyAlignment="1">
      <alignment horizontal="left" vertical="center" wrapText="1"/>
    </xf>
    <xf numFmtId="0" fontId="20" fillId="0" borderId="76"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77" xfId="0" applyFont="1" applyBorder="1" applyAlignment="1">
      <alignment horizontal="left" vertical="center" wrapText="1"/>
    </xf>
    <xf numFmtId="0" fontId="20" fillId="0" borderId="24" xfId="0" applyFont="1" applyBorder="1" applyAlignment="1">
      <alignment horizontal="center" vertical="center" wrapText="1"/>
    </xf>
    <xf numFmtId="0" fontId="20" fillId="0" borderId="30" xfId="0" applyFont="1" applyBorder="1" applyAlignment="1">
      <alignment horizontal="center" vertical="center" wrapText="1"/>
    </xf>
    <xf numFmtId="0" fontId="9" fillId="0" borderId="22" xfId="0" applyNumberFormat="1" applyFont="1" applyBorder="1" applyAlignment="1">
      <alignment horizontal="center" vertical="top" wrapText="1"/>
    </xf>
    <xf numFmtId="0" fontId="9" fillId="0" borderId="17" xfId="0" applyNumberFormat="1" applyFont="1" applyBorder="1" applyAlignment="1">
      <alignment horizontal="center" vertical="top" wrapText="1"/>
    </xf>
    <xf numFmtId="0" fontId="9" fillId="0" borderId="16" xfId="0" applyNumberFormat="1" applyFont="1" applyBorder="1" applyAlignment="1">
      <alignment horizontal="center" vertical="top" wrapText="1"/>
    </xf>
    <xf numFmtId="0" fontId="22" fillId="15" borderId="23" xfId="0" applyFont="1" applyFill="1" applyBorder="1" applyAlignment="1">
      <alignment horizontal="center" vertical="center" wrapText="1"/>
    </xf>
    <xf numFmtId="0" fontId="22" fillId="15" borderId="18" xfId="0" applyFont="1" applyFill="1" applyBorder="1" applyAlignment="1">
      <alignment horizontal="center" vertical="center" wrapText="1"/>
    </xf>
    <xf numFmtId="0" fontId="22" fillId="15" borderId="24" xfId="0" applyFont="1" applyFill="1" applyBorder="1" applyAlignment="1">
      <alignment horizontal="center" vertical="center" wrapText="1"/>
    </xf>
    <xf numFmtId="0" fontId="22" fillId="15" borderId="29" xfId="0" applyFont="1" applyFill="1" applyBorder="1" applyAlignment="1">
      <alignment horizontal="center" vertical="center" wrapText="1"/>
    </xf>
    <xf numFmtId="0" fontId="22" fillId="15" borderId="25" xfId="0" applyFont="1" applyFill="1" applyBorder="1" applyAlignment="1">
      <alignment horizontal="center" vertical="center" wrapText="1"/>
    </xf>
    <xf numFmtId="0" fontId="22" fillId="15" borderId="19" xfId="0" applyFont="1" applyFill="1" applyBorder="1" applyAlignment="1">
      <alignment horizontal="center" vertical="center" wrapText="1"/>
    </xf>
    <xf numFmtId="0" fontId="24" fillId="17" borderId="23" xfId="0" applyNumberFormat="1" applyFont="1" applyFill="1" applyBorder="1" applyAlignment="1">
      <alignment horizontal="center" vertical="center" wrapText="1"/>
    </xf>
    <xf numFmtId="0" fontId="24" fillId="17" borderId="21" xfId="0" applyNumberFormat="1" applyFont="1" applyFill="1" applyBorder="1" applyAlignment="1">
      <alignment horizontal="center" vertical="center" wrapText="1"/>
    </xf>
    <xf numFmtId="0" fontId="23" fillId="17" borderId="24" xfId="0" applyNumberFormat="1" applyFont="1" applyFill="1" applyBorder="1" applyAlignment="1">
      <alignment horizontal="center" vertical="center" wrapText="1"/>
    </xf>
    <xf numFmtId="0" fontId="23" fillId="17" borderId="29" xfId="0" applyNumberFormat="1" applyFont="1" applyFill="1" applyBorder="1" applyAlignment="1">
      <alignment horizontal="center" vertical="center" wrapText="1"/>
    </xf>
    <xf numFmtId="0" fontId="23" fillId="17" borderId="30" xfId="0" applyNumberFormat="1" applyFont="1" applyFill="1" applyBorder="1" applyAlignment="1">
      <alignment horizontal="center" vertical="center" wrapText="1"/>
    </xf>
    <xf numFmtId="0" fontId="23" fillId="17" borderId="20" xfId="0" applyNumberFormat="1" applyFont="1" applyFill="1" applyBorder="1" applyAlignment="1">
      <alignment horizontal="center" vertical="center" wrapText="1"/>
    </xf>
    <xf numFmtId="0" fontId="23" fillId="17" borderId="23" xfId="0" applyNumberFormat="1" applyFont="1" applyFill="1" applyBorder="1" applyAlignment="1">
      <alignment horizontal="center" vertical="center" wrapText="1"/>
    </xf>
    <xf numFmtId="0" fontId="23" fillId="17" borderId="21" xfId="0"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3" fillId="0" borderId="47" xfId="0" applyNumberFormat="1" applyFont="1" applyFill="1" applyBorder="1" applyAlignment="1">
      <alignment horizontal="center" vertical="center" wrapText="1"/>
    </xf>
    <xf numFmtId="0" fontId="3" fillId="0" borderId="40" xfId="0" applyNumberFormat="1" applyFont="1" applyFill="1" applyBorder="1" applyAlignment="1">
      <alignment horizontal="center" vertical="center" wrapText="1"/>
    </xf>
    <xf numFmtId="0" fontId="3" fillId="0" borderId="41"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0" borderId="36" xfId="0" applyNumberFormat="1" applyFont="1" applyFill="1" applyBorder="1" applyAlignment="1">
      <alignment horizontal="center" vertical="center" wrapText="1"/>
    </xf>
    <xf numFmtId="0" fontId="3" fillId="0" borderId="46" xfId="0" applyNumberFormat="1" applyFont="1" applyFill="1" applyBorder="1" applyAlignment="1">
      <alignment horizontal="center" vertical="center" wrapText="1"/>
    </xf>
    <xf numFmtId="0" fontId="3" fillId="0" borderId="49" xfId="0" applyNumberFormat="1" applyFont="1" applyFill="1" applyBorder="1" applyAlignment="1">
      <alignment horizontal="center" vertical="center" wrapText="1"/>
    </xf>
    <xf numFmtId="0" fontId="3" fillId="0" borderId="43" xfId="0" applyNumberFormat="1" applyFont="1" applyFill="1" applyBorder="1" applyAlignment="1">
      <alignment horizontal="center" vertical="center" wrapText="1"/>
    </xf>
    <xf numFmtId="0" fontId="3" fillId="0" borderId="44" xfId="0" applyNumberFormat="1" applyFont="1" applyFill="1" applyBorder="1" applyAlignment="1">
      <alignment horizontal="center" vertical="center" wrapText="1"/>
    </xf>
    <xf numFmtId="0" fontId="23" fillId="18" borderId="22" xfId="0" applyNumberFormat="1" applyFont="1" applyFill="1" applyBorder="1" applyAlignment="1">
      <alignment horizontal="center" vertical="center" wrapText="1"/>
    </xf>
    <xf numFmtId="0" fontId="23" fillId="18" borderId="16" xfId="0" applyNumberFormat="1" applyFont="1" applyFill="1" applyBorder="1" applyAlignment="1">
      <alignment horizontal="center" vertical="center" wrapText="1"/>
    </xf>
    <xf numFmtId="0" fontId="23" fillId="18" borderId="17" xfId="0" applyNumberFormat="1" applyFont="1" applyFill="1" applyBorder="1" applyAlignment="1">
      <alignment horizontal="center" vertical="center" wrapText="1"/>
    </xf>
    <xf numFmtId="0" fontId="23" fillId="15" borderId="22" xfId="0" applyNumberFormat="1" applyFont="1" applyFill="1" applyBorder="1" applyAlignment="1">
      <alignment horizontal="center" vertical="center" wrapText="1"/>
    </xf>
    <xf numFmtId="0" fontId="23" fillId="15" borderId="17" xfId="0" applyNumberFormat="1" applyFont="1" applyFill="1" applyBorder="1" applyAlignment="1">
      <alignment horizontal="center" vertical="center" wrapText="1"/>
    </xf>
    <xf numFmtId="0" fontId="23" fillId="15" borderId="16" xfId="0" applyNumberFormat="1" applyFont="1" applyFill="1" applyBorder="1" applyAlignment="1">
      <alignment horizontal="center" vertical="center" wrapText="1"/>
    </xf>
    <xf numFmtId="0" fontId="23" fillId="16" borderId="39" xfId="0" applyNumberFormat="1" applyFont="1" applyFill="1" applyBorder="1" applyAlignment="1">
      <alignment horizontal="center" vertical="center" wrapText="1"/>
    </xf>
    <xf numFmtId="0" fontId="23" fillId="16" borderId="26" xfId="0" applyNumberFormat="1" applyFont="1" applyFill="1" applyBorder="1" applyAlignment="1">
      <alignment horizontal="center" vertical="center" wrapText="1"/>
    </xf>
    <xf numFmtId="0" fontId="22" fillId="6" borderId="23" xfId="0" applyFont="1" applyFill="1" applyBorder="1" applyAlignment="1">
      <alignment horizontal="left" vertical="center" wrapText="1"/>
    </xf>
    <xf numFmtId="0" fontId="22" fillId="6" borderId="18" xfId="0" applyFont="1" applyFill="1" applyBorder="1" applyAlignment="1">
      <alignment horizontal="left" vertical="center" wrapText="1"/>
    </xf>
    <xf numFmtId="0" fontId="9" fillId="15" borderId="22" xfId="0" applyFont="1" applyFill="1" applyBorder="1" applyAlignment="1">
      <alignment horizontal="center" vertical="top" wrapText="1"/>
    </xf>
    <xf numFmtId="0" fontId="9" fillId="15" borderId="17" xfId="0" applyFont="1" applyFill="1" applyBorder="1" applyAlignment="1">
      <alignment horizontal="center" vertical="top" wrapText="1"/>
    </xf>
    <xf numFmtId="0" fontId="9" fillId="15" borderId="16" xfId="0" applyFont="1" applyFill="1" applyBorder="1" applyAlignment="1">
      <alignment horizontal="center" vertical="top" wrapText="1"/>
    </xf>
    <xf numFmtId="0" fontId="22" fillId="6" borderId="24"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22" fillId="6" borderId="25"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28" xfId="0" applyFont="1" applyFill="1" applyBorder="1" applyAlignment="1">
      <alignment horizontal="center" vertical="center" wrapText="1"/>
    </xf>
    <xf numFmtId="0" fontId="22" fillId="6" borderId="30" xfId="0" applyFont="1" applyFill="1" applyBorder="1" applyAlignment="1">
      <alignment horizontal="center" vertical="center" wrapText="1"/>
    </xf>
    <xf numFmtId="0" fontId="22" fillId="6" borderId="20" xfId="0" applyFont="1" applyFill="1" applyBorder="1" applyAlignment="1">
      <alignment horizontal="center" vertical="center" wrapText="1"/>
    </xf>
    <xf numFmtId="0" fontId="22" fillId="15" borderId="30" xfId="0" applyFont="1" applyFill="1" applyBorder="1" applyAlignment="1">
      <alignment horizontal="center" vertical="center" wrapText="1"/>
    </xf>
    <xf numFmtId="0" fontId="22" fillId="15" borderId="20" xfId="0" applyFont="1" applyFill="1" applyBorder="1" applyAlignment="1">
      <alignment horizontal="center" vertical="center" wrapText="1"/>
    </xf>
    <xf numFmtId="0" fontId="22" fillId="15" borderId="50" xfId="0" applyFont="1" applyFill="1" applyBorder="1" applyAlignment="1">
      <alignment horizontal="center" vertical="center" wrapText="1"/>
    </xf>
    <xf numFmtId="0" fontId="22" fillId="15" borderId="28" xfId="0" applyFont="1" applyFill="1" applyBorder="1" applyAlignment="1">
      <alignment horizontal="center" vertical="center" wrapText="1"/>
    </xf>
    <xf numFmtId="0" fontId="0" fillId="0" borderId="28" xfId="0" applyFont="1" applyBorder="1" applyAlignment="1">
      <alignment horizontal="center" vertical="top" wrapText="1"/>
    </xf>
    <xf numFmtId="0" fontId="19" fillId="17" borderId="51" xfId="0" applyFont="1" applyFill="1" applyBorder="1" applyAlignment="1">
      <alignment horizontal="center" vertical="center" wrapText="1"/>
    </xf>
    <xf numFmtId="0" fontId="19" fillId="17" borderId="29" xfId="0" applyFont="1" applyFill="1" applyBorder="1" applyAlignment="1">
      <alignment horizontal="center" vertical="center" wrapText="1"/>
    </xf>
    <xf numFmtId="0" fontId="21" fillId="0" borderId="42" xfId="0" applyFont="1" applyBorder="1" applyAlignment="1">
      <alignment vertical="center" wrapText="1"/>
    </xf>
    <xf numFmtId="0" fontId="21" fillId="0" borderId="2" xfId="0" applyFont="1" applyBorder="1" applyAlignment="1">
      <alignment vertical="center" wrapText="1"/>
    </xf>
    <xf numFmtId="0" fontId="21" fillId="0" borderId="55"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44" xfId="0" applyFont="1" applyBorder="1" applyAlignment="1">
      <alignment horizontal="center" vertical="center" wrapText="1"/>
    </xf>
    <xf numFmtId="0" fontId="1" fillId="0" borderId="22" xfId="0" applyFont="1" applyBorder="1" applyAlignment="1">
      <alignment horizontal="left" vertical="top" wrapText="1"/>
    </xf>
    <xf numFmtId="0" fontId="0" fillId="0" borderId="16" xfId="0" applyFont="1" applyBorder="1" applyAlignment="1">
      <alignment horizontal="left" vertical="top" wrapText="1"/>
    </xf>
    <xf numFmtId="0" fontId="21" fillId="0" borderId="34" xfId="0" applyFont="1" applyBorder="1" applyAlignment="1">
      <alignment vertical="center" wrapText="1"/>
    </xf>
    <xf numFmtId="0" fontId="21" fillId="0" borderId="23" xfId="0" applyFont="1" applyBorder="1" applyAlignment="1">
      <alignment horizontal="left" vertical="center" wrapText="1"/>
    </xf>
    <xf numFmtId="0" fontId="21" fillId="0" borderId="21" xfId="0" applyFont="1" applyBorder="1" applyAlignment="1">
      <alignment horizontal="left" vertical="center" wrapText="1"/>
    </xf>
    <xf numFmtId="0" fontId="21" fillId="0" borderId="18" xfId="0" applyFont="1" applyBorder="1" applyAlignment="1">
      <alignment horizontal="left" vertical="center" wrapText="1"/>
    </xf>
    <xf numFmtId="0" fontId="21" fillId="0" borderId="33" xfId="0" applyFont="1" applyBorder="1" applyAlignment="1">
      <alignment vertical="center" wrapText="1"/>
    </xf>
    <xf numFmtId="0" fontId="21" fillId="0" borderId="35" xfId="0" applyFont="1" applyBorder="1" applyAlignment="1">
      <alignment vertical="center" wrapText="1"/>
    </xf>
    <xf numFmtId="0" fontId="21" fillId="0" borderId="53" xfId="0" applyFont="1" applyBorder="1" applyAlignment="1">
      <alignment horizontal="left" vertical="center" wrapText="1"/>
    </xf>
    <xf numFmtId="0" fontId="21" fillId="0" borderId="52" xfId="0" applyFont="1" applyBorder="1" applyAlignment="1">
      <alignment horizontal="left" vertical="center" wrapText="1"/>
    </xf>
    <xf numFmtId="164" fontId="16" fillId="13" borderId="2" xfId="0" applyNumberFormat="1" applyFont="1" applyFill="1" applyBorder="1" applyAlignment="1">
      <alignment horizontal="center" vertical="center" wrapText="1"/>
    </xf>
    <xf numFmtId="164" fontId="16" fillId="13" borderId="2" xfId="0" applyNumberFormat="1" applyFont="1" applyFill="1" applyBorder="1" applyAlignment="1">
      <alignment horizontal="center" vertical="center" wrapText="1"/>
    </xf>
  </cellXfs>
  <cellStyles count="15">
    <cellStyle name="Hipervínculo" xfId="1" builtinId="8" hidden="1"/>
    <cellStyle name="Hipervínculo" xfId="5" builtinId="8" hidden="1"/>
    <cellStyle name="Hipervínculo" xfId="7" builtinId="8" hidden="1"/>
    <cellStyle name="Hipervínculo" xfId="9" builtinId="8" hidden="1"/>
    <cellStyle name="Hipervínculo" xfId="11" builtinId="8" hidden="1"/>
    <cellStyle name="Hipervínculo visitado" xfId="2"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Millares" xfId="14" builtinId="3"/>
    <cellStyle name="Normal" xfId="0" builtinId="0"/>
    <cellStyle name="Normal 2" xfId="4"/>
    <cellStyle name="Porcentaje" xfId="3" builtinId="5"/>
    <cellStyle name="Porcentaje 2" xfId="13"/>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FFFFF"/>
      <rgbColor rgb="FF888888"/>
      <rgbColor rgb="FF4F81BD"/>
      <rgbColor rgb="FFD8D8D8"/>
      <rgbColor rgb="FFAAAAAA"/>
      <rgbColor rgb="FFF79646"/>
      <rgbColor rgb="FFCCFFFF"/>
      <rgbColor rgb="FFDAEEF3"/>
      <rgbColor rgb="FFCC99FF"/>
      <rgbColor rgb="FFE5DFEC"/>
      <rgbColor rgb="FFBFBFBF"/>
      <rgbColor rgb="FFFF0000"/>
      <rgbColor rgb="FFDBE5F1"/>
      <rgbColor rgb="FFE5B8B7"/>
      <rgbColor rgb="FFD99594"/>
      <rgbColor rgb="FF4A7EBB"/>
      <rgbColor rgb="FFC0504D"/>
      <rgbColor rgb="FFBE4B48"/>
      <rgbColor rgb="FF9BBB59"/>
      <rgbColor rgb="FF98B955"/>
      <rgbColor rgb="FF8064A2"/>
      <rgbColor rgb="FF7D60A0"/>
      <rgbColor rgb="FF4BACC6"/>
      <rgbColor rgb="FF46AAC4"/>
      <rgbColor rgb="FFF69240"/>
      <rgbColor rgb="FFD9D9D9"/>
      <rgbColor rgb="FFB8B8B8"/>
      <rgbColor rgb="FF51A7F9"/>
      <rgbColor rgb="FF6FBF40"/>
      <rgbColor rgb="FF0070C0"/>
      <rgbColor rgb="FFFABF8F"/>
      <rgbColor rgb="FFF2DBDB"/>
      <rgbColor rgb="FFFBD4B4"/>
      <rgbColor rgb="FF92CDDC"/>
      <rgbColor rgb="FFCCC0D9"/>
      <rgbColor rgb="FFD6E3BC"/>
      <rgbColor rgb="FFFDE9D9"/>
      <rgbColor rgb="FFA5B6CA"/>
      <rgbColor rgb="FFB2A1C7"/>
      <rgbColor rgb="FFECEAF0"/>
      <rgbColor rgb="FF6E568C"/>
      <rgbColor rgb="FF404040"/>
      <rgbColor rgb="FF666666"/>
      <rgbColor rgb="FFA5A5A5"/>
      <rgbColor rgb="FF595959"/>
      <rgbColor rgb="FF92D050"/>
      <rgbColor rgb="FFFFFF00"/>
      <rgbColor rgb="FF99CCFF"/>
      <rgbColor rgb="00000000"/>
      <rgbColor rgb="FF99CC00"/>
      <rgbColor rgb="FFB3A2C7"/>
      <rgbColor rgb="FFFF00FF"/>
      <rgbColor rgb="00993366"/>
      <rgbColor rgb="00333399"/>
      <rgbColor rgb="00333333"/>
    </indexedColors>
    <mruColors>
      <color rgb="FFCCFF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abSelected="1" topLeftCell="A13" zoomScaleNormal="100" workbookViewId="0">
      <selection activeCell="N26" sqref="N26:S26"/>
    </sheetView>
  </sheetViews>
  <sheetFormatPr baseColWidth="10" defaultRowHeight="15" x14ac:dyDescent="0.2"/>
  <cols>
    <col min="1" max="1" width="8.796875" customWidth="1"/>
    <col min="6" max="10" width="8" customWidth="1"/>
    <col min="11" max="11" width="6.8984375" customWidth="1"/>
    <col min="12" max="12" width="9" customWidth="1"/>
    <col min="13" max="13" width="8.296875" customWidth="1"/>
    <col min="15" max="18" width="8" customWidth="1"/>
  </cols>
  <sheetData>
    <row r="1" spans="1:19" x14ac:dyDescent="0.2">
      <c r="A1" s="226" t="s">
        <v>99</v>
      </c>
      <c r="B1" s="227"/>
      <c r="C1" s="227"/>
      <c r="D1" s="227"/>
      <c r="E1" s="227"/>
      <c r="F1" s="227"/>
      <c r="G1" s="227"/>
      <c r="H1" s="227"/>
      <c r="I1" s="227"/>
      <c r="J1" s="227"/>
      <c r="K1" s="227"/>
      <c r="L1" s="227"/>
      <c r="M1" s="227"/>
      <c r="N1" s="227"/>
      <c r="O1" s="227"/>
      <c r="P1" s="227"/>
      <c r="Q1" s="227"/>
      <c r="R1" s="227"/>
      <c r="S1" s="228"/>
    </row>
    <row r="2" spans="1:19" x14ac:dyDescent="0.2">
      <c r="A2" s="229"/>
      <c r="B2" s="230"/>
      <c r="C2" s="230"/>
      <c r="D2" s="230"/>
      <c r="E2" s="230"/>
      <c r="F2" s="230"/>
      <c r="G2" s="230"/>
      <c r="H2" s="230"/>
      <c r="I2" s="230"/>
      <c r="J2" s="230"/>
      <c r="K2" s="230"/>
      <c r="L2" s="230"/>
      <c r="M2" s="230"/>
      <c r="N2" s="230"/>
      <c r="O2" s="230"/>
      <c r="P2" s="230"/>
      <c r="Q2" s="230"/>
      <c r="R2" s="230"/>
      <c r="S2" s="231"/>
    </row>
    <row r="3" spans="1:19" x14ac:dyDescent="0.2">
      <c r="A3" s="229"/>
      <c r="B3" s="230"/>
      <c r="C3" s="230"/>
      <c r="D3" s="230"/>
      <c r="E3" s="230"/>
      <c r="F3" s="230"/>
      <c r="G3" s="230"/>
      <c r="H3" s="230"/>
      <c r="I3" s="230"/>
      <c r="J3" s="230"/>
      <c r="K3" s="230"/>
      <c r="L3" s="230"/>
      <c r="M3" s="230"/>
      <c r="N3" s="230"/>
      <c r="O3" s="230"/>
      <c r="P3" s="230"/>
      <c r="Q3" s="230"/>
      <c r="R3" s="230"/>
      <c r="S3" s="231"/>
    </row>
    <row r="4" spans="1:19" x14ac:dyDescent="0.2">
      <c r="A4" s="232"/>
      <c r="B4" s="233"/>
      <c r="C4" s="233"/>
      <c r="D4" s="233"/>
      <c r="E4" s="233"/>
      <c r="F4" s="233"/>
      <c r="G4" s="233"/>
      <c r="H4" s="233"/>
      <c r="I4" s="233"/>
      <c r="J4" s="233"/>
      <c r="K4" s="233"/>
      <c r="L4" s="233"/>
      <c r="M4" s="233"/>
      <c r="N4" s="233"/>
      <c r="O4" s="233"/>
      <c r="P4" s="233"/>
      <c r="Q4" s="233"/>
      <c r="R4" s="233"/>
      <c r="S4" s="234"/>
    </row>
    <row r="5" spans="1:19" x14ac:dyDescent="0.2">
      <c r="A5" s="235" t="s">
        <v>19</v>
      </c>
      <c r="B5" s="235"/>
      <c r="C5" s="235"/>
      <c r="D5" s="235"/>
      <c r="E5" s="236" t="s">
        <v>100</v>
      </c>
      <c r="F5" s="237"/>
      <c r="G5" s="237"/>
      <c r="H5" s="237"/>
      <c r="I5" s="237"/>
      <c r="J5" s="237"/>
      <c r="K5" s="237"/>
      <c r="L5" s="237"/>
      <c r="M5" s="237"/>
      <c r="N5" s="237"/>
      <c r="O5" s="237"/>
      <c r="P5" s="237"/>
      <c r="Q5" s="236" t="s">
        <v>6</v>
      </c>
      <c r="R5" s="236"/>
      <c r="S5" s="236"/>
    </row>
    <row r="6" spans="1:19" x14ac:dyDescent="0.2">
      <c r="A6" s="238" t="s">
        <v>20</v>
      </c>
      <c r="B6" s="239"/>
      <c r="C6" s="239"/>
      <c r="D6" s="239"/>
      <c r="E6" s="239"/>
      <c r="F6" s="239"/>
      <c r="G6" s="239"/>
      <c r="H6" s="239"/>
      <c r="I6" s="239"/>
      <c r="J6" s="239"/>
      <c r="K6" s="239"/>
      <c r="L6" s="239"/>
      <c r="M6" s="239"/>
      <c r="N6" s="239"/>
      <c r="O6" s="239"/>
      <c r="P6" s="240"/>
      <c r="Q6" s="236" t="s">
        <v>7</v>
      </c>
      <c r="R6" s="236"/>
      <c r="S6" s="236"/>
    </row>
    <row r="7" spans="1:19" x14ac:dyDescent="0.2">
      <c r="A7" s="238" t="s">
        <v>8</v>
      </c>
      <c r="B7" s="239"/>
      <c r="C7" s="241"/>
      <c r="D7" s="242"/>
      <c r="E7" s="243"/>
      <c r="F7" s="239"/>
      <c r="G7" s="239"/>
      <c r="H7" s="239"/>
      <c r="I7" s="239"/>
      <c r="J7" s="239"/>
      <c r="K7" s="239"/>
      <c r="L7" s="239"/>
      <c r="M7" s="239"/>
      <c r="N7" s="239"/>
      <c r="O7" s="239"/>
      <c r="P7" s="240"/>
      <c r="Q7" s="236" t="s">
        <v>21</v>
      </c>
      <c r="R7" s="236"/>
      <c r="S7" s="236"/>
    </row>
    <row r="8" spans="1:19" x14ac:dyDescent="0.2">
      <c r="A8" s="244" t="s">
        <v>22</v>
      </c>
      <c r="B8" s="245"/>
      <c r="C8" s="245"/>
      <c r="D8" s="246"/>
      <c r="E8" s="247"/>
      <c r="F8" s="248"/>
      <c r="G8" s="248"/>
      <c r="H8" s="248"/>
      <c r="I8" s="248"/>
      <c r="J8" s="248"/>
      <c r="K8" s="248"/>
      <c r="L8" s="248"/>
      <c r="M8" s="248"/>
      <c r="N8" s="248"/>
      <c r="O8" s="248"/>
      <c r="P8" s="249"/>
      <c r="Q8" s="247"/>
      <c r="R8" s="248"/>
      <c r="S8" s="249"/>
    </row>
    <row r="9" spans="1:19" ht="48" customHeight="1" x14ac:dyDescent="0.2">
      <c r="A9" s="250" t="s">
        <v>237</v>
      </c>
      <c r="B9" s="251"/>
      <c r="C9" s="251"/>
      <c r="D9" s="251"/>
      <c r="E9" s="251"/>
      <c r="F9" s="251"/>
      <c r="G9" s="251"/>
      <c r="H9" s="251"/>
      <c r="I9" s="251"/>
      <c r="J9" s="251"/>
      <c r="K9" s="251"/>
      <c r="L9" s="251"/>
      <c r="M9" s="251"/>
      <c r="N9" s="251"/>
      <c r="O9" s="251"/>
      <c r="P9" s="251"/>
      <c r="Q9" s="251"/>
      <c r="R9" s="251"/>
      <c r="S9" s="251"/>
    </row>
    <row r="10" spans="1:19" x14ac:dyDescent="0.2">
      <c r="A10" s="20">
        <v>1</v>
      </c>
      <c r="B10" s="218" t="s">
        <v>104</v>
      </c>
      <c r="C10" s="252"/>
      <c r="D10" s="252"/>
      <c r="E10" s="252"/>
      <c r="F10" s="252"/>
      <c r="G10" s="252"/>
      <c r="H10" s="252"/>
      <c r="I10" s="252"/>
      <c r="J10" s="252"/>
      <c r="K10" s="252"/>
      <c r="L10" s="252"/>
      <c r="M10" s="252"/>
      <c r="N10" s="252"/>
      <c r="O10" s="252"/>
      <c r="P10" s="252"/>
      <c r="Q10" s="252"/>
      <c r="R10" s="252"/>
      <c r="S10" s="253"/>
    </row>
    <row r="11" spans="1:19" ht="56.25" x14ac:dyDescent="0.2">
      <c r="A11" s="22" t="s">
        <v>131</v>
      </c>
      <c r="B11" s="218" t="s">
        <v>247</v>
      </c>
      <c r="C11" s="254"/>
      <c r="D11" s="254"/>
      <c r="E11" s="254"/>
      <c r="F11" s="254"/>
      <c r="G11" s="254"/>
      <c r="H11" s="254"/>
      <c r="I11" s="254"/>
      <c r="J11" s="254"/>
      <c r="K11" s="255"/>
      <c r="L11" s="6" t="s">
        <v>0</v>
      </c>
      <c r="M11" s="7" t="s">
        <v>9</v>
      </c>
      <c r="N11" s="218" t="s">
        <v>11</v>
      </c>
      <c r="O11" s="252"/>
      <c r="P11" s="252"/>
      <c r="Q11" s="252"/>
      <c r="R11" s="252"/>
      <c r="S11" s="253"/>
    </row>
    <row r="12" spans="1:19" ht="25.5" customHeight="1" x14ac:dyDescent="0.2">
      <c r="A12" s="9" t="s">
        <v>162</v>
      </c>
      <c r="B12" s="215" t="s">
        <v>249</v>
      </c>
      <c r="C12" s="216"/>
      <c r="D12" s="216"/>
      <c r="E12" s="216"/>
      <c r="F12" s="216"/>
      <c r="G12" s="216"/>
      <c r="H12" s="216"/>
      <c r="I12" s="216"/>
      <c r="J12" s="216"/>
      <c r="K12" s="217"/>
      <c r="L12" s="10">
        <v>2</v>
      </c>
      <c r="M12" s="11">
        <v>2</v>
      </c>
      <c r="N12" s="221"/>
      <c r="O12" s="222"/>
      <c r="P12" s="222"/>
      <c r="Q12" s="222"/>
      <c r="R12" s="222"/>
      <c r="S12" s="223"/>
    </row>
    <row r="13" spans="1:19" ht="24.75" customHeight="1" x14ac:dyDescent="0.2">
      <c r="A13" s="9" t="s">
        <v>12</v>
      </c>
      <c r="B13" s="215" t="s">
        <v>251</v>
      </c>
      <c r="C13" s="216"/>
      <c r="D13" s="216"/>
      <c r="E13" s="216"/>
      <c r="F13" s="216"/>
      <c r="G13" s="216"/>
      <c r="H13" s="216"/>
      <c r="I13" s="216"/>
      <c r="J13" s="216"/>
      <c r="K13" s="217"/>
      <c r="L13" s="10">
        <v>2</v>
      </c>
      <c r="M13" s="11">
        <v>2</v>
      </c>
      <c r="N13" s="221"/>
      <c r="O13" s="224"/>
      <c r="P13" s="224"/>
      <c r="Q13" s="224"/>
      <c r="R13" s="224"/>
      <c r="S13" s="225"/>
    </row>
    <row r="14" spans="1:19" x14ac:dyDescent="0.2">
      <c r="A14" s="9" t="s">
        <v>23</v>
      </c>
      <c r="B14" s="215" t="s">
        <v>248</v>
      </c>
      <c r="C14" s="216"/>
      <c r="D14" s="216"/>
      <c r="E14" s="216"/>
      <c r="F14" s="216"/>
      <c r="G14" s="216"/>
      <c r="H14" s="216"/>
      <c r="I14" s="216"/>
      <c r="J14" s="216"/>
      <c r="K14" s="217"/>
      <c r="L14" s="10">
        <v>2</v>
      </c>
      <c r="M14" s="11">
        <v>2</v>
      </c>
      <c r="N14" s="151"/>
      <c r="O14" s="152"/>
      <c r="P14" s="152"/>
      <c r="Q14" s="152"/>
      <c r="R14" s="152"/>
      <c r="S14" s="153"/>
    </row>
    <row r="15" spans="1:19" ht="26.25" customHeight="1" x14ac:dyDescent="0.2">
      <c r="A15" s="9" t="s">
        <v>24</v>
      </c>
      <c r="B15" s="215" t="s">
        <v>250</v>
      </c>
      <c r="C15" s="216"/>
      <c r="D15" s="216"/>
      <c r="E15" s="216"/>
      <c r="F15" s="216"/>
      <c r="G15" s="216"/>
      <c r="H15" s="216"/>
      <c r="I15" s="216"/>
      <c r="J15" s="216"/>
      <c r="K15" s="217"/>
      <c r="L15" s="10">
        <v>2</v>
      </c>
      <c r="M15" s="11">
        <v>2</v>
      </c>
      <c r="N15" s="221"/>
      <c r="O15" s="224"/>
      <c r="P15" s="224"/>
      <c r="Q15" s="224"/>
      <c r="R15" s="224"/>
      <c r="S15" s="225"/>
    </row>
    <row r="16" spans="1:19" ht="24" customHeight="1" x14ac:dyDescent="0.2">
      <c r="A16" s="23" t="s">
        <v>25</v>
      </c>
      <c r="B16" s="215" t="s">
        <v>252</v>
      </c>
      <c r="C16" s="216"/>
      <c r="D16" s="216"/>
      <c r="E16" s="216"/>
      <c r="F16" s="216"/>
      <c r="G16" s="216"/>
      <c r="H16" s="216"/>
      <c r="I16" s="216"/>
      <c r="J16" s="216"/>
      <c r="K16" s="217"/>
      <c r="L16" s="10">
        <v>2</v>
      </c>
      <c r="M16" s="11">
        <v>2</v>
      </c>
      <c r="N16" s="221"/>
      <c r="O16" s="224"/>
      <c r="P16" s="224"/>
      <c r="Q16" s="224"/>
      <c r="R16" s="224"/>
      <c r="S16" s="225"/>
    </row>
    <row r="17" spans="1:19" x14ac:dyDescent="0.2">
      <c r="A17" s="28"/>
      <c r="B17" s="206" t="s">
        <v>253</v>
      </c>
      <c r="C17" s="207"/>
      <c r="D17" s="207"/>
      <c r="E17" s="207"/>
      <c r="F17" s="207"/>
      <c r="G17" s="207"/>
      <c r="H17" s="207"/>
      <c r="I17" s="207"/>
      <c r="J17" s="207"/>
      <c r="K17" s="208"/>
      <c r="L17" s="31">
        <f>SUM(L12:L16)</f>
        <v>10</v>
      </c>
      <c r="M17" s="31">
        <f>SUM(M12:M16)</f>
        <v>10</v>
      </c>
      <c r="N17" s="256"/>
      <c r="O17" s="257"/>
      <c r="P17" s="257"/>
      <c r="Q17" s="257"/>
      <c r="R17" s="257"/>
      <c r="S17" s="258"/>
    </row>
    <row r="18" spans="1:19" ht="56.25" x14ac:dyDescent="0.2">
      <c r="A18" s="5" t="s">
        <v>132</v>
      </c>
      <c r="B18" s="218" t="s">
        <v>226</v>
      </c>
      <c r="C18" s="219"/>
      <c r="D18" s="219"/>
      <c r="E18" s="219"/>
      <c r="F18" s="219"/>
      <c r="G18" s="219"/>
      <c r="H18" s="219"/>
      <c r="I18" s="219"/>
      <c r="J18" s="219"/>
      <c r="K18" s="220"/>
      <c r="L18" s="6" t="s">
        <v>0</v>
      </c>
      <c r="M18" s="7" t="s">
        <v>36</v>
      </c>
      <c r="N18" s="218" t="s">
        <v>15</v>
      </c>
      <c r="O18" s="252"/>
      <c r="P18" s="252"/>
      <c r="Q18" s="252"/>
      <c r="R18" s="252"/>
      <c r="S18" s="253"/>
    </row>
    <row r="19" spans="1:19" x14ac:dyDescent="0.2">
      <c r="A19" s="9" t="s">
        <v>16</v>
      </c>
      <c r="B19" s="215" t="s">
        <v>168</v>
      </c>
      <c r="C19" s="216"/>
      <c r="D19" s="216"/>
      <c r="E19" s="216"/>
      <c r="F19" s="216"/>
      <c r="G19" s="216"/>
      <c r="H19" s="216"/>
      <c r="I19" s="216"/>
      <c r="J19" s="216"/>
      <c r="K19" s="217"/>
      <c r="L19" s="10">
        <v>2</v>
      </c>
      <c r="M19" s="11">
        <v>0</v>
      </c>
      <c r="N19" s="221"/>
      <c r="O19" s="222"/>
      <c r="P19" s="222"/>
      <c r="Q19" s="222"/>
      <c r="R19" s="222"/>
      <c r="S19" s="223"/>
    </row>
    <row r="20" spans="1:19" x14ac:dyDescent="0.2">
      <c r="A20" s="9" t="s">
        <v>17</v>
      </c>
      <c r="B20" s="215" t="s">
        <v>169</v>
      </c>
      <c r="C20" s="216"/>
      <c r="D20" s="216"/>
      <c r="E20" s="216"/>
      <c r="F20" s="216"/>
      <c r="G20" s="216"/>
      <c r="H20" s="216"/>
      <c r="I20" s="216"/>
      <c r="J20" s="216"/>
      <c r="K20" s="217"/>
      <c r="L20" s="10">
        <v>2</v>
      </c>
      <c r="M20" s="11">
        <v>0</v>
      </c>
      <c r="N20" s="221"/>
      <c r="O20" s="224"/>
      <c r="P20" s="224"/>
      <c r="Q20" s="224"/>
      <c r="R20" s="224"/>
      <c r="S20" s="225"/>
    </row>
    <row r="21" spans="1:19" x14ac:dyDescent="0.2">
      <c r="A21" s="9" t="s">
        <v>27</v>
      </c>
      <c r="B21" s="215" t="s">
        <v>172</v>
      </c>
      <c r="C21" s="216"/>
      <c r="D21" s="216"/>
      <c r="E21" s="216"/>
      <c r="F21" s="216"/>
      <c r="G21" s="216"/>
      <c r="H21" s="216"/>
      <c r="I21" s="216"/>
      <c r="J21" s="216"/>
      <c r="K21" s="217"/>
      <c r="L21" s="10">
        <v>2</v>
      </c>
      <c r="M21" s="11">
        <v>0</v>
      </c>
      <c r="N21" s="221"/>
      <c r="O21" s="224"/>
      <c r="P21" s="224"/>
      <c r="Q21" s="224"/>
      <c r="R21" s="224"/>
      <c r="S21" s="225"/>
    </row>
    <row r="22" spans="1:19" x14ac:dyDescent="0.2">
      <c r="A22" s="9" t="s">
        <v>18</v>
      </c>
      <c r="B22" s="215" t="s">
        <v>174</v>
      </c>
      <c r="C22" s="216"/>
      <c r="D22" s="216"/>
      <c r="E22" s="216"/>
      <c r="F22" s="216"/>
      <c r="G22" s="216"/>
      <c r="H22" s="216"/>
      <c r="I22" s="216"/>
      <c r="J22" s="216"/>
      <c r="K22" s="217"/>
      <c r="L22" s="10">
        <v>2</v>
      </c>
      <c r="M22" s="11">
        <v>0</v>
      </c>
      <c r="N22" s="221"/>
      <c r="O22" s="224"/>
      <c r="P22" s="224"/>
      <c r="Q22" s="224"/>
      <c r="R22" s="224"/>
      <c r="S22" s="225"/>
    </row>
    <row r="23" spans="1:19" x14ac:dyDescent="0.2">
      <c r="A23" s="9" t="s">
        <v>28</v>
      </c>
      <c r="B23" s="215" t="s">
        <v>170</v>
      </c>
      <c r="C23" s="216"/>
      <c r="D23" s="216"/>
      <c r="E23" s="216"/>
      <c r="F23" s="216"/>
      <c r="G23" s="216"/>
      <c r="H23" s="216"/>
      <c r="I23" s="216"/>
      <c r="J23" s="216"/>
      <c r="K23" s="217"/>
      <c r="L23" s="10">
        <v>2</v>
      </c>
      <c r="M23" s="11">
        <v>0</v>
      </c>
      <c r="N23" s="221"/>
      <c r="O23" s="222"/>
      <c r="P23" s="222"/>
      <c r="Q23" s="222"/>
      <c r="R23" s="222"/>
      <c r="S23" s="223"/>
    </row>
    <row r="24" spans="1:19" x14ac:dyDescent="0.2">
      <c r="A24" s="9" t="s">
        <v>29</v>
      </c>
      <c r="B24" s="215" t="s">
        <v>171</v>
      </c>
      <c r="C24" s="216"/>
      <c r="D24" s="216"/>
      <c r="E24" s="216"/>
      <c r="F24" s="216"/>
      <c r="G24" s="216"/>
      <c r="H24" s="216"/>
      <c r="I24" s="216"/>
      <c r="J24" s="216"/>
      <c r="K24" s="217"/>
      <c r="L24" s="10">
        <v>2</v>
      </c>
      <c r="M24" s="11">
        <v>0</v>
      </c>
      <c r="N24" s="221"/>
      <c r="O24" s="224"/>
      <c r="P24" s="224"/>
      <c r="Q24" s="224"/>
      <c r="R24" s="224"/>
      <c r="S24" s="225"/>
    </row>
    <row r="25" spans="1:19" x14ac:dyDescent="0.2">
      <c r="A25" s="9" t="s">
        <v>30</v>
      </c>
      <c r="B25" s="215" t="s">
        <v>173</v>
      </c>
      <c r="C25" s="216"/>
      <c r="D25" s="216"/>
      <c r="E25" s="216"/>
      <c r="F25" s="216"/>
      <c r="G25" s="216"/>
      <c r="H25" s="216"/>
      <c r="I25" s="216"/>
      <c r="J25" s="216"/>
      <c r="K25" s="217"/>
      <c r="L25" s="10">
        <v>2</v>
      </c>
      <c r="M25" s="11">
        <v>0</v>
      </c>
      <c r="N25" s="221"/>
      <c r="O25" s="224"/>
      <c r="P25" s="224"/>
      <c r="Q25" s="224"/>
      <c r="R25" s="224"/>
      <c r="S25" s="225"/>
    </row>
    <row r="26" spans="1:19" x14ac:dyDescent="0.2">
      <c r="A26" s="9" t="s">
        <v>31</v>
      </c>
      <c r="B26" s="215" t="s">
        <v>175</v>
      </c>
      <c r="C26" s="216"/>
      <c r="D26" s="216"/>
      <c r="E26" s="216"/>
      <c r="F26" s="216"/>
      <c r="G26" s="216"/>
      <c r="H26" s="216"/>
      <c r="I26" s="216"/>
      <c r="J26" s="216"/>
      <c r="K26" s="217"/>
      <c r="L26" s="10">
        <v>2</v>
      </c>
      <c r="M26" s="11">
        <v>0</v>
      </c>
      <c r="N26" s="221"/>
      <c r="O26" s="224"/>
      <c r="P26" s="224"/>
      <c r="Q26" s="224"/>
      <c r="R26" s="224"/>
      <c r="S26" s="225"/>
    </row>
    <row r="27" spans="1:19" x14ac:dyDescent="0.2">
      <c r="A27" s="30"/>
      <c r="B27" s="206" t="s">
        <v>227</v>
      </c>
      <c r="C27" s="207"/>
      <c r="D27" s="207"/>
      <c r="E27" s="207"/>
      <c r="F27" s="207"/>
      <c r="G27" s="207"/>
      <c r="H27" s="207"/>
      <c r="I27" s="207"/>
      <c r="J27" s="207"/>
      <c r="K27" s="208"/>
      <c r="L27" s="31">
        <f>SUM(L19:L26)</f>
        <v>16</v>
      </c>
      <c r="M27" s="31">
        <f>SUM(M19:M26)</f>
        <v>0</v>
      </c>
      <c r="N27" s="206"/>
      <c r="O27" s="207"/>
      <c r="P27" s="207"/>
      <c r="Q27" s="207"/>
      <c r="R27" s="207"/>
      <c r="S27" s="208"/>
    </row>
    <row r="28" spans="1:19" x14ac:dyDescent="0.2">
      <c r="A28" s="25"/>
      <c r="B28" s="209" t="s">
        <v>244</v>
      </c>
      <c r="C28" s="210"/>
      <c r="D28" s="210"/>
      <c r="E28" s="210"/>
      <c r="F28" s="210"/>
      <c r="G28" s="210"/>
      <c r="H28" s="210"/>
      <c r="I28" s="210"/>
      <c r="J28" s="210"/>
      <c r="K28" s="211"/>
      <c r="L28" s="73">
        <f>L17+L27</f>
        <v>26</v>
      </c>
      <c r="M28" s="73">
        <f>M17+M27</f>
        <v>10</v>
      </c>
      <c r="N28" s="212"/>
      <c r="O28" s="213"/>
      <c r="P28" s="213"/>
      <c r="Q28" s="213"/>
      <c r="R28" s="213"/>
      <c r="S28" s="214"/>
    </row>
    <row r="29" spans="1:19" x14ac:dyDescent="0.2">
      <c r="A29" s="20">
        <v>2</v>
      </c>
      <c r="B29" s="218" t="s">
        <v>34</v>
      </c>
      <c r="C29" s="219"/>
      <c r="D29" s="219"/>
      <c r="E29" s="219"/>
      <c r="F29" s="219"/>
      <c r="G29" s="219"/>
      <c r="H29" s="219"/>
      <c r="I29" s="219"/>
      <c r="J29" s="219"/>
      <c r="K29" s="219"/>
      <c r="L29" s="219"/>
      <c r="M29" s="219"/>
      <c r="N29" s="219"/>
      <c r="O29" s="219"/>
      <c r="P29" s="219"/>
      <c r="Q29" s="219"/>
      <c r="R29" s="219"/>
      <c r="S29" s="220"/>
    </row>
    <row r="30" spans="1:19" ht="56.25" x14ac:dyDescent="0.2">
      <c r="A30" s="5" t="s">
        <v>130</v>
      </c>
      <c r="B30" s="218" t="s">
        <v>209</v>
      </c>
      <c r="C30" s="219"/>
      <c r="D30" s="219"/>
      <c r="E30" s="219"/>
      <c r="F30" s="219"/>
      <c r="G30" s="219"/>
      <c r="H30" s="219"/>
      <c r="I30" s="219"/>
      <c r="J30" s="219"/>
      <c r="K30" s="220"/>
      <c r="L30" s="6" t="s">
        <v>0</v>
      </c>
      <c r="M30" s="7" t="s">
        <v>37</v>
      </c>
      <c r="N30" s="218" t="s">
        <v>15</v>
      </c>
      <c r="O30" s="252"/>
      <c r="P30" s="252"/>
      <c r="Q30" s="252"/>
      <c r="R30" s="252"/>
      <c r="S30" s="253"/>
    </row>
    <row r="31" spans="1:19" x14ac:dyDescent="0.2">
      <c r="A31" s="98" t="s">
        <v>163</v>
      </c>
      <c r="B31" s="203" t="s">
        <v>101</v>
      </c>
      <c r="C31" s="204"/>
      <c r="D31" s="204"/>
      <c r="E31" s="204"/>
      <c r="F31" s="204"/>
      <c r="G31" s="204"/>
      <c r="H31" s="204"/>
      <c r="I31" s="204"/>
      <c r="J31" s="204"/>
      <c r="K31" s="205"/>
      <c r="L31" s="10">
        <v>2</v>
      </c>
      <c r="M31" s="11">
        <v>2</v>
      </c>
      <c r="N31" s="259"/>
      <c r="O31" s="260"/>
      <c r="P31" s="260"/>
      <c r="Q31" s="260"/>
      <c r="R31" s="260"/>
      <c r="S31" s="261"/>
    </row>
    <row r="32" spans="1:19" x14ac:dyDescent="0.2">
      <c r="A32" s="98" t="s">
        <v>164</v>
      </c>
      <c r="B32" s="203" t="s">
        <v>157</v>
      </c>
      <c r="C32" s="204"/>
      <c r="D32" s="204"/>
      <c r="E32" s="204"/>
      <c r="F32" s="204"/>
      <c r="G32" s="204"/>
      <c r="H32" s="204"/>
      <c r="I32" s="204"/>
      <c r="J32" s="204"/>
      <c r="K32" s="205"/>
      <c r="L32" s="10">
        <v>2</v>
      </c>
      <c r="M32" s="11">
        <v>2</v>
      </c>
      <c r="N32" s="259"/>
      <c r="O32" s="260"/>
      <c r="P32" s="260"/>
      <c r="Q32" s="260"/>
      <c r="R32" s="260"/>
      <c r="S32" s="261"/>
    </row>
    <row r="33" spans="1:19" x14ac:dyDescent="0.2">
      <c r="A33" s="98" t="s">
        <v>165</v>
      </c>
      <c r="B33" s="203" t="s">
        <v>38</v>
      </c>
      <c r="C33" s="204"/>
      <c r="D33" s="204"/>
      <c r="E33" s="204"/>
      <c r="F33" s="204"/>
      <c r="G33" s="204"/>
      <c r="H33" s="204"/>
      <c r="I33" s="204"/>
      <c r="J33" s="204"/>
      <c r="K33" s="205"/>
      <c r="L33" s="10">
        <v>2</v>
      </c>
      <c r="M33" s="11">
        <v>2</v>
      </c>
      <c r="N33" s="259"/>
      <c r="O33" s="260"/>
      <c r="P33" s="260"/>
      <c r="Q33" s="260"/>
      <c r="R33" s="260"/>
      <c r="S33" s="261"/>
    </row>
    <row r="34" spans="1:19" x14ac:dyDescent="0.2">
      <c r="A34" s="98" t="s">
        <v>166</v>
      </c>
      <c r="B34" s="203" t="s">
        <v>135</v>
      </c>
      <c r="C34" s="204"/>
      <c r="D34" s="204"/>
      <c r="E34" s="204"/>
      <c r="F34" s="204"/>
      <c r="G34" s="204"/>
      <c r="H34" s="204"/>
      <c r="I34" s="204"/>
      <c r="J34" s="204"/>
      <c r="K34" s="205"/>
      <c r="L34" s="10">
        <v>2</v>
      </c>
      <c r="M34" s="11">
        <v>2</v>
      </c>
      <c r="N34" s="259"/>
      <c r="O34" s="260"/>
      <c r="P34" s="260"/>
      <c r="Q34" s="260"/>
      <c r="R34" s="260"/>
      <c r="S34" s="261"/>
    </row>
    <row r="35" spans="1:19" ht="25.5" customHeight="1" x14ac:dyDescent="0.2">
      <c r="A35" s="98" t="s">
        <v>208</v>
      </c>
      <c r="B35" s="265" t="s">
        <v>137</v>
      </c>
      <c r="C35" s="266"/>
      <c r="D35" s="266"/>
      <c r="E35" s="266"/>
      <c r="F35" s="266"/>
      <c r="G35" s="266"/>
      <c r="H35" s="266"/>
      <c r="I35" s="266"/>
      <c r="J35" s="266"/>
      <c r="K35" s="267"/>
      <c r="L35" s="10">
        <v>2</v>
      </c>
      <c r="M35" s="11">
        <v>2</v>
      </c>
      <c r="N35" s="109"/>
      <c r="O35" s="110"/>
      <c r="P35" s="110"/>
      <c r="Q35" s="110"/>
      <c r="R35" s="110"/>
      <c r="S35" s="111"/>
    </row>
    <row r="36" spans="1:19" x14ac:dyDescent="0.2">
      <c r="A36" s="21" t="s">
        <v>238</v>
      </c>
      <c r="B36" s="203" t="s">
        <v>136</v>
      </c>
      <c r="C36" s="204"/>
      <c r="D36" s="204"/>
      <c r="E36" s="204"/>
      <c r="F36" s="204"/>
      <c r="G36" s="204"/>
      <c r="H36" s="204"/>
      <c r="I36" s="204"/>
      <c r="J36" s="204"/>
      <c r="K36" s="205"/>
      <c r="L36" s="10">
        <v>2</v>
      </c>
      <c r="M36" s="11">
        <v>2</v>
      </c>
      <c r="N36" s="109"/>
      <c r="O36" s="110"/>
      <c r="P36" s="110"/>
      <c r="Q36" s="110"/>
      <c r="R36" s="110"/>
      <c r="S36" s="111"/>
    </row>
    <row r="37" spans="1:19" x14ac:dyDescent="0.2">
      <c r="A37" s="30"/>
      <c r="B37" s="206" t="s">
        <v>228</v>
      </c>
      <c r="C37" s="207"/>
      <c r="D37" s="207"/>
      <c r="E37" s="207"/>
      <c r="F37" s="207"/>
      <c r="G37" s="207"/>
      <c r="H37" s="207"/>
      <c r="I37" s="207"/>
      <c r="J37" s="207"/>
      <c r="K37" s="208"/>
      <c r="L37" s="31">
        <f>SUM(L31:L36)</f>
        <v>12</v>
      </c>
      <c r="M37" s="31">
        <f>SUM(M31:M36)</f>
        <v>12</v>
      </c>
      <c r="N37" s="206"/>
      <c r="O37" s="207"/>
      <c r="P37" s="207"/>
      <c r="Q37" s="207"/>
      <c r="R37" s="207"/>
      <c r="S37" s="208"/>
    </row>
    <row r="38" spans="1:19" x14ac:dyDescent="0.2">
      <c r="A38" s="25"/>
      <c r="B38" s="209" t="s">
        <v>240</v>
      </c>
      <c r="C38" s="210"/>
      <c r="D38" s="210"/>
      <c r="E38" s="210"/>
      <c r="F38" s="210"/>
      <c r="G38" s="210"/>
      <c r="H38" s="210"/>
      <c r="I38" s="210"/>
      <c r="J38" s="210"/>
      <c r="K38" s="211"/>
      <c r="L38" s="73">
        <f>SUM(L31:L36)</f>
        <v>12</v>
      </c>
      <c r="M38" s="73">
        <f>M37</f>
        <v>12</v>
      </c>
      <c r="N38" s="212"/>
      <c r="O38" s="213"/>
      <c r="P38" s="213"/>
      <c r="Q38" s="213"/>
      <c r="R38" s="213"/>
      <c r="S38" s="214"/>
    </row>
    <row r="39" spans="1:19" x14ac:dyDescent="0.2">
      <c r="A39" s="20">
        <v>3</v>
      </c>
      <c r="B39" s="218" t="s">
        <v>32</v>
      </c>
      <c r="C39" s="219"/>
      <c r="D39" s="219"/>
      <c r="E39" s="219"/>
      <c r="F39" s="219"/>
      <c r="G39" s="219"/>
      <c r="H39" s="219"/>
      <c r="I39" s="219"/>
      <c r="J39" s="219"/>
      <c r="K39" s="219"/>
      <c r="L39" s="219"/>
      <c r="M39" s="219"/>
      <c r="N39" s="219"/>
      <c r="O39" s="219"/>
      <c r="P39" s="219"/>
      <c r="Q39" s="219"/>
      <c r="R39" s="219"/>
      <c r="S39" s="220"/>
    </row>
    <row r="40" spans="1:19" ht="56.25" x14ac:dyDescent="0.2">
      <c r="A40" s="5" t="s">
        <v>167</v>
      </c>
      <c r="B40" s="218" t="s">
        <v>213</v>
      </c>
      <c r="C40" s="254"/>
      <c r="D40" s="254"/>
      <c r="E40" s="254"/>
      <c r="F40" s="254"/>
      <c r="G40" s="254"/>
      <c r="H40" s="254"/>
      <c r="I40" s="254"/>
      <c r="J40" s="254"/>
      <c r="K40" s="255"/>
      <c r="L40" s="6" t="s">
        <v>0</v>
      </c>
      <c r="M40" s="7" t="s">
        <v>35</v>
      </c>
      <c r="N40" s="218" t="s">
        <v>15</v>
      </c>
      <c r="O40" s="252"/>
      <c r="P40" s="252"/>
      <c r="Q40" s="252"/>
      <c r="R40" s="252"/>
      <c r="S40" s="253"/>
    </row>
    <row r="41" spans="1:19" x14ac:dyDescent="0.2">
      <c r="A41" s="14" t="s">
        <v>262</v>
      </c>
      <c r="B41" s="203" t="s">
        <v>254</v>
      </c>
      <c r="C41" s="204"/>
      <c r="D41" s="204"/>
      <c r="E41" s="204"/>
      <c r="F41" s="204"/>
      <c r="G41" s="204"/>
      <c r="H41" s="204"/>
      <c r="I41" s="204"/>
      <c r="J41" s="204"/>
      <c r="K41" s="205"/>
      <c r="L41" s="10">
        <v>2</v>
      </c>
      <c r="M41" s="7">
        <v>2</v>
      </c>
      <c r="N41" s="262"/>
      <c r="O41" s="263"/>
      <c r="P41" s="263"/>
      <c r="Q41" s="263"/>
      <c r="R41" s="263"/>
      <c r="S41" s="264"/>
    </row>
    <row r="42" spans="1:19" x14ac:dyDescent="0.2">
      <c r="A42" s="14" t="s">
        <v>263</v>
      </c>
      <c r="B42" s="203" t="s">
        <v>176</v>
      </c>
      <c r="C42" s="204"/>
      <c r="D42" s="204"/>
      <c r="E42" s="204"/>
      <c r="F42" s="204"/>
      <c r="G42" s="204"/>
      <c r="H42" s="204"/>
      <c r="I42" s="204"/>
      <c r="J42" s="204"/>
      <c r="K42" s="205"/>
      <c r="L42" s="10">
        <v>2</v>
      </c>
      <c r="M42" s="11">
        <v>2</v>
      </c>
      <c r="N42" s="221"/>
      <c r="O42" s="224"/>
      <c r="P42" s="224"/>
      <c r="Q42" s="224"/>
      <c r="R42" s="224"/>
      <c r="S42" s="225"/>
    </row>
    <row r="43" spans="1:19" x14ac:dyDescent="0.2">
      <c r="A43" s="21" t="s">
        <v>264</v>
      </c>
      <c r="B43" s="203" t="s">
        <v>177</v>
      </c>
      <c r="C43" s="204"/>
      <c r="D43" s="204"/>
      <c r="E43" s="204"/>
      <c r="F43" s="204"/>
      <c r="G43" s="204"/>
      <c r="H43" s="204"/>
      <c r="I43" s="204"/>
      <c r="J43" s="204"/>
      <c r="K43" s="205"/>
      <c r="L43" s="10">
        <v>2</v>
      </c>
      <c r="M43" s="11">
        <v>2</v>
      </c>
      <c r="N43" s="221"/>
      <c r="O43" s="224"/>
      <c r="P43" s="224"/>
      <c r="Q43" s="224"/>
      <c r="R43" s="224"/>
      <c r="S43" s="225"/>
    </row>
    <row r="44" spans="1:19" x14ac:dyDescent="0.2">
      <c r="A44" s="21" t="s">
        <v>265</v>
      </c>
      <c r="B44" s="203" t="s">
        <v>178</v>
      </c>
      <c r="C44" s="204"/>
      <c r="D44" s="204"/>
      <c r="E44" s="204"/>
      <c r="F44" s="204"/>
      <c r="G44" s="204"/>
      <c r="H44" s="204"/>
      <c r="I44" s="204"/>
      <c r="J44" s="204"/>
      <c r="K44" s="205"/>
      <c r="L44" s="10">
        <v>2</v>
      </c>
      <c r="M44" s="11">
        <v>2</v>
      </c>
      <c r="N44" s="221"/>
      <c r="O44" s="224"/>
      <c r="P44" s="224"/>
      <c r="Q44" s="224"/>
      <c r="R44" s="224"/>
      <c r="S44" s="225"/>
    </row>
    <row r="45" spans="1:19" x14ac:dyDescent="0.2">
      <c r="A45" s="21" t="s">
        <v>222</v>
      </c>
      <c r="B45" s="203" t="s">
        <v>179</v>
      </c>
      <c r="C45" s="204"/>
      <c r="D45" s="204"/>
      <c r="E45" s="204"/>
      <c r="F45" s="204"/>
      <c r="G45" s="204"/>
      <c r="H45" s="204"/>
      <c r="I45" s="204"/>
      <c r="J45" s="204"/>
      <c r="K45" s="205"/>
      <c r="L45" s="10">
        <v>2</v>
      </c>
      <c r="M45" s="11">
        <v>2</v>
      </c>
      <c r="N45" s="221"/>
      <c r="O45" s="224"/>
      <c r="P45" s="224"/>
      <c r="Q45" s="224"/>
      <c r="R45" s="224"/>
      <c r="S45" s="225"/>
    </row>
    <row r="46" spans="1:19" x14ac:dyDescent="0.2">
      <c r="A46" s="30"/>
      <c r="B46" s="206" t="s">
        <v>229</v>
      </c>
      <c r="C46" s="207"/>
      <c r="D46" s="207"/>
      <c r="E46" s="207"/>
      <c r="F46" s="207"/>
      <c r="G46" s="207"/>
      <c r="H46" s="207"/>
      <c r="I46" s="207"/>
      <c r="J46" s="207"/>
      <c r="K46" s="208"/>
      <c r="L46" s="31">
        <f>SUM(L41:L45)</f>
        <v>10</v>
      </c>
      <c r="M46" s="31">
        <f>SUM(M41:M45)</f>
        <v>10</v>
      </c>
      <c r="N46" s="206"/>
      <c r="O46" s="207"/>
      <c r="P46" s="207"/>
      <c r="Q46" s="207"/>
      <c r="R46" s="207"/>
      <c r="S46" s="208"/>
    </row>
    <row r="47" spans="1:19" x14ac:dyDescent="0.2">
      <c r="A47" s="27"/>
      <c r="B47" s="274" t="s">
        <v>239</v>
      </c>
      <c r="C47" s="275"/>
      <c r="D47" s="275"/>
      <c r="E47" s="275"/>
      <c r="F47" s="275"/>
      <c r="G47" s="275"/>
      <c r="H47" s="275"/>
      <c r="I47" s="275"/>
      <c r="J47" s="275"/>
      <c r="K47" s="276"/>
      <c r="L47" s="26">
        <f>L46</f>
        <v>10</v>
      </c>
      <c r="M47" s="26">
        <f>M46</f>
        <v>10</v>
      </c>
      <c r="N47" s="274"/>
      <c r="O47" s="275"/>
      <c r="P47" s="275"/>
      <c r="Q47" s="275"/>
      <c r="R47" s="275"/>
      <c r="S47" s="276"/>
    </row>
    <row r="48" spans="1:19" x14ac:dyDescent="0.2">
      <c r="A48" s="32"/>
      <c r="B48" s="268" t="s">
        <v>39</v>
      </c>
      <c r="C48" s="269"/>
      <c r="D48" s="269"/>
      <c r="E48" s="269"/>
      <c r="F48" s="269"/>
      <c r="G48" s="269"/>
      <c r="H48" s="269"/>
      <c r="I48" s="269"/>
      <c r="J48" s="269"/>
      <c r="K48" s="270"/>
      <c r="L48" s="74">
        <f>L28+L38+L47</f>
        <v>48</v>
      </c>
      <c r="M48" s="74">
        <f>M28+M38+M47</f>
        <v>32</v>
      </c>
      <c r="N48" s="271"/>
      <c r="O48" s="272"/>
      <c r="P48" s="272"/>
      <c r="Q48" s="272"/>
      <c r="R48" s="272"/>
      <c r="S48" s="273"/>
    </row>
  </sheetData>
  <mergeCells count="85">
    <mergeCell ref="B48:K48"/>
    <mergeCell ref="N48:S48"/>
    <mergeCell ref="B46:K46"/>
    <mergeCell ref="N46:S46"/>
    <mergeCell ref="B44:K44"/>
    <mergeCell ref="N44:S44"/>
    <mergeCell ref="B45:K45"/>
    <mergeCell ref="N45:S45"/>
    <mergeCell ref="B47:K47"/>
    <mergeCell ref="N47:S47"/>
    <mergeCell ref="B43:K43"/>
    <mergeCell ref="N43:S43"/>
    <mergeCell ref="B33:K33"/>
    <mergeCell ref="N33:S33"/>
    <mergeCell ref="B28:K28"/>
    <mergeCell ref="N28:S28"/>
    <mergeCell ref="B39:S39"/>
    <mergeCell ref="B40:K40"/>
    <mergeCell ref="N40:S40"/>
    <mergeCell ref="B42:K42"/>
    <mergeCell ref="N42:S42"/>
    <mergeCell ref="B41:K41"/>
    <mergeCell ref="N41:S41"/>
    <mergeCell ref="B34:K34"/>
    <mergeCell ref="N34:S34"/>
    <mergeCell ref="B35:K35"/>
    <mergeCell ref="B30:K30"/>
    <mergeCell ref="N30:S30"/>
    <mergeCell ref="B31:K31"/>
    <mergeCell ref="N31:S31"/>
    <mergeCell ref="B32:K32"/>
    <mergeCell ref="N32:S32"/>
    <mergeCell ref="B22:K22"/>
    <mergeCell ref="N22:S22"/>
    <mergeCell ref="B18:K18"/>
    <mergeCell ref="N18:S18"/>
    <mergeCell ref="B19:K19"/>
    <mergeCell ref="N19:S19"/>
    <mergeCell ref="B20:K20"/>
    <mergeCell ref="N20:S20"/>
    <mergeCell ref="B16:K16"/>
    <mergeCell ref="N16:S16"/>
    <mergeCell ref="B17:K17"/>
    <mergeCell ref="N17:S17"/>
    <mergeCell ref="B21:K21"/>
    <mergeCell ref="N21:S21"/>
    <mergeCell ref="B13:K13"/>
    <mergeCell ref="N13:S13"/>
    <mergeCell ref="B15:K15"/>
    <mergeCell ref="N15:S15"/>
    <mergeCell ref="B14:K14"/>
    <mergeCell ref="A9:S9"/>
    <mergeCell ref="B10:S10"/>
    <mergeCell ref="B11:K11"/>
    <mergeCell ref="N11:S11"/>
    <mergeCell ref="B12:K12"/>
    <mergeCell ref="N12:S12"/>
    <mergeCell ref="A7:D7"/>
    <mergeCell ref="E7:P7"/>
    <mergeCell ref="Q7:S7"/>
    <mergeCell ref="A8:D8"/>
    <mergeCell ref="E8:P8"/>
    <mergeCell ref="Q8:S8"/>
    <mergeCell ref="A1:S4"/>
    <mergeCell ref="A5:D5"/>
    <mergeCell ref="E5:P5"/>
    <mergeCell ref="Q5:S5"/>
    <mergeCell ref="A6:P6"/>
    <mergeCell ref="Q6:S6"/>
    <mergeCell ref="B23:K23"/>
    <mergeCell ref="B24:K24"/>
    <mergeCell ref="B25:K25"/>
    <mergeCell ref="B26:K26"/>
    <mergeCell ref="B29:S29"/>
    <mergeCell ref="N23:S23"/>
    <mergeCell ref="N24:S24"/>
    <mergeCell ref="N25:S25"/>
    <mergeCell ref="N26:S26"/>
    <mergeCell ref="B27:K27"/>
    <mergeCell ref="N27:S27"/>
    <mergeCell ref="B36:K36"/>
    <mergeCell ref="B37:K37"/>
    <mergeCell ref="N37:S37"/>
    <mergeCell ref="B38:K38"/>
    <mergeCell ref="N38:S38"/>
  </mergeCells>
  <pageMargins left="0.7" right="0.7" top="0.75" bottom="0.75" header="0.3" footer="0.3"/>
  <ignoredErrors>
    <ignoredError sqref="A11 A1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S56"/>
  <sheetViews>
    <sheetView showGridLines="0" workbookViewId="0">
      <selection sqref="A1:E6"/>
    </sheetView>
  </sheetViews>
  <sheetFormatPr baseColWidth="10" defaultColWidth="8.09765625" defaultRowHeight="15" customHeight="1" x14ac:dyDescent="0.2"/>
  <cols>
    <col min="1" max="1" width="14.59765625" style="1" customWidth="1"/>
    <col min="2" max="2" width="15.5" style="1" customWidth="1"/>
    <col min="3" max="3" width="18" style="1" customWidth="1"/>
    <col min="4" max="4" width="15.69921875" style="1" customWidth="1"/>
    <col min="5" max="5" width="14.19921875" style="1" customWidth="1"/>
    <col min="6" max="6" width="14.5" style="1" customWidth="1"/>
    <col min="7" max="7" width="3.8984375" style="1" hidden="1" customWidth="1"/>
    <col min="8" max="8" width="10.69921875" style="1" customWidth="1"/>
    <col min="9" max="9" width="14" style="1" customWidth="1"/>
    <col min="10" max="253" width="8.09765625" style="1" customWidth="1"/>
  </cols>
  <sheetData>
    <row r="1" spans="1:10" ht="27.75" customHeight="1" thickBot="1" x14ac:dyDescent="0.25">
      <c r="A1" s="386" t="s">
        <v>62</v>
      </c>
      <c r="B1" s="387"/>
      <c r="C1" s="386" t="s">
        <v>183</v>
      </c>
      <c r="D1" s="388"/>
      <c r="E1" s="387"/>
      <c r="F1" s="3"/>
      <c r="G1" s="3"/>
    </row>
    <row r="2" spans="1:10" ht="18.75" customHeight="1" thickBot="1" x14ac:dyDescent="0.25">
      <c r="A2" s="389" t="s">
        <v>74</v>
      </c>
      <c r="B2" s="390"/>
      <c r="C2" s="391"/>
      <c r="D2" s="389" t="s">
        <v>75</v>
      </c>
      <c r="E2" s="391"/>
      <c r="H2" s="4"/>
      <c r="J2" s="4"/>
    </row>
    <row r="3" spans="1:10" ht="24" customHeight="1" thickBot="1" x14ac:dyDescent="0.25">
      <c r="A3" s="46" t="s">
        <v>5</v>
      </c>
      <c r="B3" s="392" t="s">
        <v>3</v>
      </c>
      <c r="C3" s="393"/>
      <c r="D3" s="392" t="s">
        <v>1</v>
      </c>
      <c r="E3" s="393"/>
      <c r="F3" s="3"/>
      <c r="G3" s="3"/>
    </row>
    <row r="4" spans="1:10" x14ac:dyDescent="0.25">
      <c r="A4" s="184" t="s">
        <v>330</v>
      </c>
      <c r="B4" s="374" t="s">
        <v>295</v>
      </c>
      <c r="C4" s="375"/>
      <c r="D4" s="376">
        <v>0</v>
      </c>
      <c r="E4" s="377"/>
      <c r="F4" s="2"/>
      <c r="G4" s="2"/>
    </row>
    <row r="5" spans="1:10" x14ac:dyDescent="0.25">
      <c r="A5" s="183" t="s">
        <v>332</v>
      </c>
      <c r="B5" s="378" t="s">
        <v>4</v>
      </c>
      <c r="C5" s="379"/>
      <c r="D5" s="380">
        <v>2</v>
      </c>
      <c r="E5" s="381"/>
      <c r="F5" s="2"/>
      <c r="G5" s="2"/>
    </row>
    <row r="6" spans="1:10" ht="15.75" thickBot="1" x14ac:dyDescent="0.3">
      <c r="A6" s="47" t="s">
        <v>331</v>
      </c>
      <c r="B6" s="382" t="s">
        <v>295</v>
      </c>
      <c r="C6" s="383"/>
      <c r="D6" s="384">
        <v>0</v>
      </c>
      <c r="E6" s="385"/>
      <c r="F6" s="2"/>
      <c r="G6" s="2"/>
    </row>
    <row r="7" spans="1:10" ht="27" customHeight="1" thickBot="1" x14ac:dyDescent="0.3">
      <c r="A7" s="52"/>
      <c r="B7" s="48"/>
      <c r="C7" s="48"/>
      <c r="D7" s="48"/>
      <c r="E7" s="48"/>
      <c r="F7" s="48"/>
      <c r="G7" s="48"/>
    </row>
    <row r="8" spans="1:10" ht="15.75" thickBot="1" x14ac:dyDescent="0.25">
      <c r="A8" s="360" t="s">
        <v>66</v>
      </c>
      <c r="B8" s="49" t="s">
        <v>76</v>
      </c>
      <c r="C8" s="362" t="s">
        <v>62</v>
      </c>
      <c r="D8" s="363"/>
      <c r="E8" s="360" t="s">
        <v>40</v>
      </c>
    </row>
    <row r="9" spans="1:10" ht="15.75" thickBot="1" x14ac:dyDescent="0.25">
      <c r="A9" s="361"/>
      <c r="B9" s="84"/>
      <c r="C9" s="364"/>
      <c r="D9" s="365"/>
      <c r="E9" s="361"/>
    </row>
    <row r="10" spans="1:10" ht="45" customHeight="1" thickBot="1" x14ac:dyDescent="0.25">
      <c r="A10" s="53" t="s">
        <v>133</v>
      </c>
      <c r="B10" s="50" t="s">
        <v>134</v>
      </c>
      <c r="C10" s="50" t="s">
        <v>105</v>
      </c>
      <c r="D10" s="51" t="s">
        <v>117</v>
      </c>
      <c r="E10" s="71" t="s">
        <v>41</v>
      </c>
    </row>
    <row r="11" spans="1:10" ht="45" customHeight="1" x14ac:dyDescent="0.2">
      <c r="A11" s="85" t="s">
        <v>56</v>
      </c>
      <c r="B11" s="88"/>
      <c r="C11" s="88"/>
      <c r="D11" s="88"/>
      <c r="E11" s="187"/>
    </row>
    <row r="12" spans="1:10" ht="45" customHeight="1" x14ac:dyDescent="0.2">
      <c r="A12" s="86" t="s">
        <v>57</v>
      </c>
      <c r="B12" s="89"/>
      <c r="C12" s="89"/>
      <c r="D12" s="89"/>
      <c r="E12" s="188"/>
    </row>
    <row r="13" spans="1:10" ht="45" customHeight="1" x14ac:dyDescent="0.2">
      <c r="A13" s="86" t="s">
        <v>64</v>
      </c>
      <c r="B13" s="89"/>
      <c r="C13" s="89"/>
      <c r="D13" s="89"/>
      <c r="E13" s="188"/>
    </row>
    <row r="14" spans="1:10" ht="45" customHeight="1" x14ac:dyDescent="0.2">
      <c r="A14" s="86" t="s">
        <v>65</v>
      </c>
      <c r="B14" s="89"/>
      <c r="C14" s="89"/>
      <c r="D14" s="89"/>
      <c r="E14" s="188"/>
    </row>
    <row r="15" spans="1:10" ht="45" customHeight="1" x14ac:dyDescent="0.2">
      <c r="A15" s="86" t="s">
        <v>58</v>
      </c>
      <c r="B15" s="89"/>
      <c r="C15" s="89"/>
      <c r="D15" s="89"/>
      <c r="E15" s="188"/>
    </row>
    <row r="16" spans="1:10" ht="45" customHeight="1" x14ac:dyDescent="0.2">
      <c r="A16" s="86" t="s">
        <v>59</v>
      </c>
      <c r="B16" s="89"/>
      <c r="C16" s="89"/>
      <c r="D16" s="89"/>
      <c r="E16" s="188"/>
    </row>
    <row r="17" spans="1:5" ht="45" customHeight="1" x14ac:dyDescent="0.2">
      <c r="A17" s="86" t="s">
        <v>60</v>
      </c>
      <c r="B17" s="89"/>
      <c r="C17" s="89"/>
      <c r="D17" s="89"/>
      <c r="E17" s="188"/>
    </row>
    <row r="18" spans="1:5" ht="45" customHeight="1" thickBot="1" x14ac:dyDescent="0.25">
      <c r="A18" s="87" t="s">
        <v>61</v>
      </c>
      <c r="B18" s="90"/>
      <c r="C18" s="90"/>
      <c r="D18" s="90"/>
      <c r="E18" s="189"/>
    </row>
    <row r="19" spans="1:5" ht="15" customHeight="1" thickBot="1" x14ac:dyDescent="0.25"/>
    <row r="20" spans="1:5" ht="15" customHeight="1" thickBot="1" x14ac:dyDescent="0.25">
      <c r="A20" s="360" t="s">
        <v>82</v>
      </c>
      <c r="B20" s="49" t="s">
        <v>76</v>
      </c>
      <c r="C20" s="362" t="s">
        <v>62</v>
      </c>
      <c r="D20" s="363"/>
      <c r="E20" s="360" t="s">
        <v>40</v>
      </c>
    </row>
    <row r="21" spans="1:5" ht="15" customHeight="1" thickBot="1" x14ac:dyDescent="0.25">
      <c r="A21" s="361"/>
      <c r="B21" s="84"/>
      <c r="C21" s="364"/>
      <c r="D21" s="365"/>
      <c r="E21" s="361"/>
    </row>
    <row r="22" spans="1:5" ht="36" customHeight="1" thickBot="1" x14ac:dyDescent="0.25">
      <c r="A22" s="53" t="s">
        <v>133</v>
      </c>
      <c r="B22" s="50" t="s">
        <v>134</v>
      </c>
      <c r="C22" s="50" t="s">
        <v>106</v>
      </c>
      <c r="D22" s="51" t="s">
        <v>117</v>
      </c>
      <c r="E22" s="71" t="s">
        <v>41</v>
      </c>
    </row>
    <row r="23" spans="1:5" ht="36" customHeight="1" x14ac:dyDescent="0.2">
      <c r="A23" s="85" t="s">
        <v>158</v>
      </c>
      <c r="B23" s="88" t="s">
        <v>78</v>
      </c>
      <c r="C23" s="88"/>
      <c r="D23" s="88"/>
      <c r="E23" s="187"/>
    </row>
    <row r="24" spans="1:5" ht="48.75" customHeight="1" x14ac:dyDescent="0.2">
      <c r="A24" s="86" t="s">
        <v>57</v>
      </c>
      <c r="B24" s="89" t="s">
        <v>108</v>
      </c>
      <c r="C24" s="89"/>
      <c r="D24" s="89"/>
      <c r="E24" s="188"/>
    </row>
    <row r="25" spans="1:5" ht="36" customHeight="1" x14ac:dyDescent="0.2">
      <c r="A25" s="86" t="s">
        <v>64</v>
      </c>
      <c r="B25" s="89" t="s">
        <v>107</v>
      </c>
      <c r="C25" s="89"/>
      <c r="D25" s="89"/>
      <c r="E25" s="188"/>
    </row>
    <row r="26" spans="1:5" ht="36" customHeight="1" x14ac:dyDescent="0.2">
      <c r="A26" s="86" t="s">
        <v>65</v>
      </c>
      <c r="B26" s="89" t="s">
        <v>79</v>
      </c>
      <c r="C26" s="89"/>
      <c r="D26" s="89"/>
      <c r="E26" s="188"/>
    </row>
    <row r="27" spans="1:5" ht="36" customHeight="1" x14ac:dyDescent="0.2">
      <c r="A27" s="86" t="s">
        <v>58</v>
      </c>
      <c r="B27" s="89" t="s">
        <v>86</v>
      </c>
      <c r="C27" s="89"/>
      <c r="D27" s="89"/>
      <c r="E27" s="188"/>
    </row>
    <row r="28" spans="1:5" ht="36" customHeight="1" x14ac:dyDescent="0.2">
      <c r="A28" s="86" t="s">
        <v>59</v>
      </c>
      <c r="B28" s="89" t="s">
        <v>80</v>
      </c>
      <c r="C28" s="89"/>
      <c r="D28" s="89"/>
      <c r="E28" s="188"/>
    </row>
    <row r="29" spans="1:5" ht="36" customHeight="1" x14ac:dyDescent="0.2">
      <c r="A29" s="86" t="s">
        <v>60</v>
      </c>
      <c r="B29" s="89" t="s">
        <v>77</v>
      </c>
      <c r="C29" s="89"/>
      <c r="D29" s="89"/>
      <c r="E29" s="188"/>
    </row>
    <row r="30" spans="1:5" ht="36" customHeight="1" thickBot="1" x14ac:dyDescent="0.25">
      <c r="A30" s="87" t="s">
        <v>61</v>
      </c>
      <c r="B30" s="90" t="s">
        <v>81</v>
      </c>
      <c r="C30" s="90"/>
      <c r="D30" s="90"/>
      <c r="E30" s="189"/>
    </row>
    <row r="31" spans="1:5" ht="15" customHeight="1" thickBot="1" x14ac:dyDescent="0.25"/>
    <row r="32" spans="1:5" ht="15" customHeight="1" thickBot="1" x14ac:dyDescent="0.25">
      <c r="A32" s="360" t="s">
        <v>83</v>
      </c>
      <c r="B32" s="49" t="s">
        <v>76</v>
      </c>
      <c r="C32" s="362" t="s">
        <v>62</v>
      </c>
      <c r="D32" s="363"/>
      <c r="E32" s="360" t="s">
        <v>40</v>
      </c>
    </row>
    <row r="33" spans="1:8" ht="15" customHeight="1" thickBot="1" x14ac:dyDescent="0.25">
      <c r="A33" s="361"/>
      <c r="B33" s="84"/>
      <c r="C33" s="364"/>
      <c r="D33" s="365"/>
      <c r="E33" s="361"/>
    </row>
    <row r="34" spans="1:8" ht="45.75" customHeight="1" thickBot="1" x14ac:dyDescent="0.25">
      <c r="A34" s="53" t="s">
        <v>133</v>
      </c>
      <c r="B34" s="50" t="s">
        <v>134</v>
      </c>
      <c r="C34" s="50" t="s">
        <v>106</v>
      </c>
      <c r="D34" s="51" t="s">
        <v>117</v>
      </c>
      <c r="E34" s="71" t="s">
        <v>41</v>
      </c>
    </row>
    <row r="35" spans="1:8" ht="45.75" customHeight="1" x14ac:dyDescent="0.2">
      <c r="A35" s="85" t="s">
        <v>56</v>
      </c>
      <c r="B35" s="88" t="s">
        <v>85</v>
      </c>
      <c r="C35" s="88"/>
      <c r="D35" s="88"/>
      <c r="E35" s="187"/>
    </row>
    <row r="36" spans="1:8" ht="45.75" customHeight="1" x14ac:dyDescent="0.2">
      <c r="A36" s="86" t="s">
        <v>57</v>
      </c>
      <c r="B36" s="89" t="s">
        <v>109</v>
      </c>
      <c r="C36" s="89"/>
      <c r="D36" s="89"/>
      <c r="E36" s="188"/>
    </row>
    <row r="37" spans="1:8" ht="45.75" customHeight="1" x14ac:dyDescent="0.2">
      <c r="A37" s="86" t="s">
        <v>64</v>
      </c>
      <c r="B37" s="89" t="s">
        <v>69</v>
      </c>
      <c r="C37" s="89"/>
      <c r="D37" s="89"/>
      <c r="E37" s="188"/>
    </row>
    <row r="38" spans="1:8" ht="45.75" customHeight="1" x14ac:dyDescent="0.2">
      <c r="A38" s="86" t="s">
        <v>65</v>
      </c>
      <c r="B38" s="89" t="s">
        <v>84</v>
      </c>
      <c r="C38" s="89"/>
      <c r="D38" s="89"/>
      <c r="E38" s="188"/>
    </row>
    <row r="39" spans="1:8" ht="45.75" customHeight="1" x14ac:dyDescent="0.2">
      <c r="A39" s="86" t="s">
        <v>58</v>
      </c>
      <c r="B39" s="89" t="s">
        <v>87</v>
      </c>
      <c r="C39" s="89"/>
      <c r="D39" s="89"/>
      <c r="E39" s="188"/>
    </row>
    <row r="40" spans="1:8" ht="45.75" customHeight="1" x14ac:dyDescent="0.2">
      <c r="A40" s="86" t="s">
        <v>59</v>
      </c>
      <c r="B40" s="89" t="s">
        <v>88</v>
      </c>
      <c r="C40" s="89"/>
      <c r="D40" s="89"/>
      <c r="E40" s="188"/>
    </row>
    <row r="41" spans="1:8" ht="45.75" customHeight="1" x14ac:dyDescent="0.2">
      <c r="A41" s="86" t="s">
        <v>60</v>
      </c>
      <c r="B41" s="89" t="s">
        <v>89</v>
      </c>
      <c r="C41" s="89"/>
      <c r="D41" s="89"/>
      <c r="E41" s="188"/>
    </row>
    <row r="42" spans="1:8" ht="45.75" customHeight="1" thickBot="1" x14ac:dyDescent="0.25">
      <c r="A42" s="87" t="s">
        <v>61</v>
      </c>
      <c r="B42" s="90" t="s">
        <v>90</v>
      </c>
      <c r="C42" s="90"/>
      <c r="D42" s="90"/>
      <c r="E42" s="189"/>
    </row>
    <row r="44" spans="1:8" ht="15" customHeight="1" thickBot="1" x14ac:dyDescent="0.25"/>
    <row r="45" spans="1:8" ht="39" customHeight="1" thickBot="1" x14ac:dyDescent="0.25">
      <c r="A45" s="366" t="s">
        <v>102</v>
      </c>
      <c r="B45" s="54" t="s">
        <v>66</v>
      </c>
      <c r="C45" s="54" t="s">
        <v>103</v>
      </c>
      <c r="D45" s="54" t="s">
        <v>91</v>
      </c>
      <c r="E45" s="54" t="s">
        <v>2</v>
      </c>
      <c r="F45" s="368" t="s">
        <v>3</v>
      </c>
      <c r="G45" s="369"/>
      <c r="H45" s="372" t="s">
        <v>1</v>
      </c>
    </row>
    <row r="46" spans="1:8" ht="33" customHeight="1" thickBot="1" x14ac:dyDescent="0.25">
      <c r="A46" s="367"/>
      <c r="B46" s="71" t="s">
        <v>41</v>
      </c>
      <c r="C46" s="71" t="s">
        <v>41</v>
      </c>
      <c r="D46" s="71" t="s">
        <v>41</v>
      </c>
      <c r="E46" s="71" t="s">
        <v>41</v>
      </c>
      <c r="F46" s="370"/>
      <c r="G46" s="371"/>
      <c r="H46" s="373"/>
    </row>
    <row r="47" spans="1:8" ht="33" customHeight="1" x14ac:dyDescent="0.2">
      <c r="A47" s="76" t="s">
        <v>56</v>
      </c>
      <c r="B47" s="185"/>
      <c r="C47" s="185"/>
      <c r="D47" s="185"/>
      <c r="E47" s="185"/>
      <c r="F47" s="77"/>
      <c r="G47" s="77"/>
      <c r="H47" s="78"/>
    </row>
    <row r="48" spans="1:8" ht="49.5" customHeight="1" x14ac:dyDescent="0.2">
      <c r="A48" s="79" t="s">
        <v>57</v>
      </c>
      <c r="B48" s="186"/>
      <c r="C48" s="186"/>
      <c r="D48" s="186"/>
      <c r="E48" s="186"/>
      <c r="F48" s="75"/>
      <c r="G48" s="75"/>
      <c r="H48" s="80"/>
    </row>
    <row r="49" spans="1:8" ht="44.25" customHeight="1" x14ac:dyDescent="0.2">
      <c r="A49" s="79" t="s">
        <v>64</v>
      </c>
      <c r="B49" s="186"/>
      <c r="C49" s="186"/>
      <c r="D49" s="186"/>
      <c r="E49" s="186"/>
      <c r="F49" s="75"/>
      <c r="G49" s="75"/>
      <c r="H49" s="80"/>
    </row>
    <row r="50" spans="1:8" ht="33" customHeight="1" x14ac:dyDescent="0.2">
      <c r="A50" s="79" t="s">
        <v>65</v>
      </c>
      <c r="B50" s="186"/>
      <c r="C50" s="186"/>
      <c r="D50" s="186"/>
      <c r="E50" s="186"/>
      <c r="F50" s="75"/>
      <c r="G50" s="75"/>
      <c r="H50" s="80"/>
    </row>
    <row r="51" spans="1:8" ht="33" customHeight="1" x14ac:dyDescent="0.2">
      <c r="A51" s="79" t="s">
        <v>58</v>
      </c>
      <c r="B51" s="186"/>
      <c r="C51" s="186"/>
      <c r="D51" s="186"/>
      <c r="E51" s="186"/>
      <c r="F51" s="75"/>
      <c r="G51" s="75"/>
      <c r="H51" s="80"/>
    </row>
    <row r="52" spans="1:8" ht="33" customHeight="1" x14ac:dyDescent="0.2">
      <c r="A52" s="79" t="s">
        <v>59</v>
      </c>
      <c r="B52" s="186"/>
      <c r="C52" s="186"/>
      <c r="D52" s="186"/>
      <c r="E52" s="186"/>
      <c r="F52" s="75"/>
      <c r="G52" s="75"/>
      <c r="H52" s="80"/>
    </row>
    <row r="53" spans="1:8" ht="33" customHeight="1" x14ac:dyDescent="0.2">
      <c r="A53" s="79" t="s">
        <v>60</v>
      </c>
      <c r="B53" s="186"/>
      <c r="C53" s="186"/>
      <c r="D53" s="186"/>
      <c r="E53" s="186"/>
      <c r="F53" s="75"/>
      <c r="G53" s="75"/>
      <c r="H53" s="80"/>
    </row>
    <row r="54" spans="1:8" ht="33" customHeight="1" thickBot="1" x14ac:dyDescent="0.25">
      <c r="A54" s="81" t="s">
        <v>61</v>
      </c>
      <c r="B54" s="190"/>
      <c r="C54" s="190"/>
      <c r="D54" s="190"/>
      <c r="E54" s="190"/>
      <c r="F54" s="82"/>
      <c r="G54" s="82"/>
      <c r="H54" s="83"/>
    </row>
    <row r="55" spans="1:8" ht="15" customHeight="1" thickBot="1" x14ac:dyDescent="0.25"/>
    <row r="56" spans="1:8" ht="62.25" customHeight="1" thickBot="1" x14ac:dyDescent="0.25">
      <c r="A56" s="91"/>
      <c r="B56" s="357" t="s">
        <v>297</v>
      </c>
      <c r="C56" s="358"/>
      <c r="D56" s="358"/>
      <c r="E56" s="358"/>
      <c r="F56" s="358"/>
      <c r="G56" s="358"/>
      <c r="H56" s="359"/>
    </row>
  </sheetData>
  <mergeCells count="25">
    <mergeCell ref="A32:A33"/>
    <mergeCell ref="C32:D33"/>
    <mergeCell ref="E32:E33"/>
    <mergeCell ref="B4:C4"/>
    <mergeCell ref="B5:C5"/>
    <mergeCell ref="B6:C6"/>
    <mergeCell ref="E8:E9"/>
    <mergeCell ref="C8:D9"/>
    <mergeCell ref="A8:A9"/>
    <mergeCell ref="B56:H56"/>
    <mergeCell ref="F45:G46"/>
    <mergeCell ref="H45:H46"/>
    <mergeCell ref="A1:B1"/>
    <mergeCell ref="A2:C2"/>
    <mergeCell ref="B3:C3"/>
    <mergeCell ref="D2:E2"/>
    <mergeCell ref="C1:E1"/>
    <mergeCell ref="A20:A21"/>
    <mergeCell ref="C20:D21"/>
    <mergeCell ref="E20:E21"/>
    <mergeCell ref="D3:E3"/>
    <mergeCell ref="D4:E4"/>
    <mergeCell ref="D5:E5"/>
    <mergeCell ref="D6:E6"/>
    <mergeCell ref="A45:A46"/>
  </mergeCells>
  <pageMargins left="0.75" right="0.75" top="1" bottom="1" header="0.5" footer="0.5"/>
  <pageSetup orientation="portrait" r:id="rId1"/>
  <headerFooter>
    <oddFooter>&amp;L&amp;"Helvetica,Regular"&amp;12&amp;K000000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sqref="A1:E6"/>
    </sheetView>
  </sheetViews>
  <sheetFormatPr baseColWidth="10" defaultRowHeight="15" x14ac:dyDescent="0.2"/>
  <cols>
    <col min="1" max="1" width="14.59765625" customWidth="1"/>
    <col min="2" max="2" width="15.5" customWidth="1"/>
    <col min="3" max="3" width="18" customWidth="1"/>
    <col min="4" max="4" width="15.69921875" customWidth="1"/>
    <col min="5" max="5" width="14.19921875" customWidth="1"/>
    <col min="6" max="6" width="14.5" customWidth="1"/>
    <col min="7" max="7" width="0" hidden="1" customWidth="1"/>
    <col min="8" max="8" width="10.69921875" customWidth="1"/>
  </cols>
  <sheetData>
    <row r="1" spans="1:8" ht="16.5" customHeight="1" thickBot="1" x14ac:dyDescent="0.25">
      <c r="A1" s="386" t="s">
        <v>62</v>
      </c>
      <c r="B1" s="387"/>
      <c r="C1" s="386" t="s">
        <v>183</v>
      </c>
      <c r="D1" s="388"/>
      <c r="E1" s="387"/>
      <c r="F1" s="3"/>
      <c r="G1" s="3"/>
      <c r="H1" s="1"/>
    </row>
    <row r="2" spans="1:8" ht="16.5" customHeight="1" thickBot="1" x14ac:dyDescent="0.25">
      <c r="A2" s="389" t="s">
        <v>74</v>
      </c>
      <c r="B2" s="390"/>
      <c r="C2" s="391"/>
      <c r="D2" s="389" t="s">
        <v>75</v>
      </c>
      <c r="E2" s="391"/>
      <c r="F2" s="1"/>
      <c r="G2" s="1"/>
      <c r="H2" s="4"/>
    </row>
    <row r="3" spans="1:8" ht="16.5" customHeight="1" thickBot="1" x14ac:dyDescent="0.25">
      <c r="A3" s="46" t="s">
        <v>5</v>
      </c>
      <c r="B3" s="392" t="s">
        <v>3</v>
      </c>
      <c r="C3" s="393"/>
      <c r="D3" s="392" t="s">
        <v>1</v>
      </c>
      <c r="E3" s="393"/>
      <c r="F3" s="3"/>
      <c r="G3" s="3"/>
      <c r="H3" s="1"/>
    </row>
    <row r="4" spans="1:8" x14ac:dyDescent="0.25">
      <c r="A4" s="184" t="s">
        <v>330</v>
      </c>
      <c r="B4" s="374" t="s">
        <v>295</v>
      </c>
      <c r="C4" s="375"/>
      <c r="D4" s="376">
        <v>0</v>
      </c>
      <c r="E4" s="377"/>
      <c r="F4" s="2"/>
      <c r="G4" s="2"/>
      <c r="H4" s="1"/>
    </row>
    <row r="5" spans="1:8" x14ac:dyDescent="0.25">
      <c r="A5" s="183" t="s">
        <v>332</v>
      </c>
      <c r="B5" s="378" t="s">
        <v>4</v>
      </c>
      <c r="C5" s="379"/>
      <c r="D5" s="380">
        <v>2</v>
      </c>
      <c r="E5" s="381"/>
      <c r="F5" s="2"/>
      <c r="G5" s="2"/>
      <c r="H5" s="1"/>
    </row>
    <row r="6" spans="1:8" ht="15.75" thickBot="1" x14ac:dyDescent="0.3">
      <c r="A6" s="47" t="s">
        <v>331</v>
      </c>
      <c r="B6" s="382" t="s">
        <v>295</v>
      </c>
      <c r="C6" s="383"/>
      <c r="D6" s="384">
        <v>0</v>
      </c>
      <c r="E6" s="385"/>
      <c r="F6" s="2"/>
      <c r="G6" s="2"/>
      <c r="H6" s="1"/>
    </row>
    <row r="7" spans="1:8" ht="15.75" thickBot="1" x14ac:dyDescent="0.3">
      <c r="A7" s="52"/>
      <c r="B7" s="48"/>
      <c r="C7" s="48"/>
      <c r="D7" s="48"/>
      <c r="E7" s="48"/>
      <c r="F7" s="48"/>
      <c r="G7" s="48"/>
      <c r="H7" s="1"/>
    </row>
    <row r="8" spans="1:8" ht="15.75" thickBot="1" x14ac:dyDescent="0.25">
      <c r="A8" s="360" t="s">
        <v>66</v>
      </c>
      <c r="B8" s="49" t="s">
        <v>76</v>
      </c>
      <c r="C8" s="362" t="s">
        <v>62</v>
      </c>
      <c r="D8" s="363"/>
      <c r="E8" s="360" t="s">
        <v>197</v>
      </c>
      <c r="F8" s="1"/>
      <c r="G8" s="1"/>
      <c r="H8" s="1"/>
    </row>
    <row r="9" spans="1:8" ht="15.75" thickBot="1" x14ac:dyDescent="0.25">
      <c r="A9" s="361"/>
      <c r="B9" s="84"/>
      <c r="C9" s="364"/>
      <c r="D9" s="365"/>
      <c r="E9" s="361"/>
      <c r="F9" s="1"/>
      <c r="G9" s="1"/>
      <c r="H9" s="1"/>
    </row>
    <row r="10" spans="1:8" ht="30.75" thickBot="1" x14ac:dyDescent="0.25">
      <c r="A10" s="53" t="s">
        <v>133</v>
      </c>
      <c r="B10" s="50" t="s">
        <v>134</v>
      </c>
      <c r="C10" s="50" t="s">
        <v>105</v>
      </c>
      <c r="D10" s="51" t="s">
        <v>117</v>
      </c>
      <c r="E10" s="72" t="s">
        <v>41</v>
      </c>
      <c r="F10" s="1"/>
      <c r="G10" s="1"/>
      <c r="H10" s="1"/>
    </row>
    <row r="11" spans="1:8" ht="15.75" x14ac:dyDescent="0.2">
      <c r="A11" s="85" t="s">
        <v>56</v>
      </c>
      <c r="B11" s="88" t="s">
        <v>67</v>
      </c>
      <c r="C11" s="88"/>
      <c r="D11" s="88"/>
      <c r="E11" s="187"/>
      <c r="F11" s="1"/>
      <c r="G11" s="1"/>
      <c r="H11" s="1"/>
    </row>
    <row r="12" spans="1:8" ht="42.75" x14ac:dyDescent="0.2">
      <c r="A12" s="86" t="s">
        <v>57</v>
      </c>
      <c r="B12" s="89" t="s">
        <v>68</v>
      </c>
      <c r="C12" s="89"/>
      <c r="D12" s="89"/>
      <c r="E12" s="188"/>
      <c r="F12" s="1"/>
      <c r="G12" s="1"/>
      <c r="H12" s="1"/>
    </row>
    <row r="13" spans="1:8" ht="28.5" x14ac:dyDescent="0.2">
      <c r="A13" s="86" t="s">
        <v>64</v>
      </c>
      <c r="B13" s="89" t="s">
        <v>69</v>
      </c>
      <c r="C13" s="89"/>
      <c r="D13" s="89"/>
      <c r="E13" s="188"/>
      <c r="F13" s="1"/>
      <c r="G13" s="1"/>
      <c r="H13" s="1"/>
    </row>
    <row r="14" spans="1:8" ht="28.5" x14ac:dyDescent="0.2">
      <c r="A14" s="86" t="s">
        <v>65</v>
      </c>
      <c r="B14" s="89" t="s">
        <v>70</v>
      </c>
      <c r="C14" s="89"/>
      <c r="D14" s="89"/>
      <c r="E14" s="188"/>
      <c r="F14" s="1"/>
      <c r="G14" s="1"/>
      <c r="H14" s="1"/>
    </row>
    <row r="15" spans="1:8" ht="28.5" x14ac:dyDescent="0.2">
      <c r="A15" s="86" t="s">
        <v>58</v>
      </c>
      <c r="B15" s="89" t="s">
        <v>71</v>
      </c>
      <c r="C15" s="89"/>
      <c r="D15" s="89"/>
      <c r="E15" s="188"/>
      <c r="F15" s="1"/>
      <c r="G15" s="1"/>
      <c r="H15" s="1"/>
    </row>
    <row r="16" spans="1:8" ht="15.75" x14ac:dyDescent="0.2">
      <c r="A16" s="86" t="s">
        <v>59</v>
      </c>
      <c r="B16" s="89" t="s">
        <v>72</v>
      </c>
      <c r="C16" s="89"/>
      <c r="D16" s="89"/>
      <c r="E16" s="188"/>
      <c r="F16" s="1"/>
      <c r="G16" s="1"/>
      <c r="H16" s="1"/>
    </row>
    <row r="17" spans="1:8" ht="16.5" thickBot="1" x14ac:dyDescent="0.25">
      <c r="A17" s="87" t="s">
        <v>60</v>
      </c>
      <c r="B17" s="90" t="s">
        <v>73</v>
      </c>
      <c r="C17" s="90"/>
      <c r="D17" s="90"/>
      <c r="E17" s="189"/>
      <c r="F17" s="1"/>
      <c r="G17" s="1"/>
      <c r="H17" s="1"/>
    </row>
    <row r="18" spans="1:8" ht="15.75" thickBot="1" x14ac:dyDescent="0.25">
      <c r="A18" s="1"/>
      <c r="B18" s="1"/>
      <c r="C18" s="1"/>
      <c r="D18" s="1"/>
      <c r="E18" s="1"/>
      <c r="F18" s="1"/>
      <c r="G18" s="1"/>
      <c r="H18" s="1"/>
    </row>
    <row r="19" spans="1:8" ht="15.75" thickBot="1" x14ac:dyDescent="0.25">
      <c r="A19" s="360" t="s">
        <v>82</v>
      </c>
      <c r="B19" s="49" t="s">
        <v>76</v>
      </c>
      <c r="C19" s="362" t="s">
        <v>62</v>
      </c>
      <c r="D19" s="363"/>
      <c r="E19" s="360" t="s">
        <v>197</v>
      </c>
      <c r="F19" s="1"/>
      <c r="G19" s="1"/>
      <c r="H19" s="1"/>
    </row>
    <row r="20" spans="1:8" ht="15.75" thickBot="1" x14ac:dyDescent="0.25">
      <c r="A20" s="361"/>
      <c r="B20" s="84"/>
      <c r="C20" s="364"/>
      <c r="D20" s="365"/>
      <c r="E20" s="361"/>
      <c r="F20" s="1"/>
      <c r="G20" s="1"/>
      <c r="H20" s="1"/>
    </row>
    <row r="21" spans="1:8" ht="30.75" thickBot="1" x14ac:dyDescent="0.25">
      <c r="A21" s="53" t="s">
        <v>133</v>
      </c>
      <c r="B21" s="50" t="s">
        <v>134</v>
      </c>
      <c r="C21" s="50" t="s">
        <v>106</v>
      </c>
      <c r="D21" s="51" t="s">
        <v>117</v>
      </c>
      <c r="E21" s="72" t="s">
        <v>41</v>
      </c>
      <c r="F21" s="1"/>
      <c r="G21" s="1"/>
      <c r="H21" s="1"/>
    </row>
    <row r="22" spans="1:8" ht="15.75" x14ac:dyDescent="0.2">
      <c r="A22" s="85" t="s">
        <v>158</v>
      </c>
      <c r="B22" s="88" t="s">
        <v>78</v>
      </c>
      <c r="C22" s="88"/>
      <c r="D22" s="88"/>
      <c r="E22" s="187"/>
      <c r="F22" s="1"/>
      <c r="G22" s="1"/>
      <c r="H22" s="1"/>
    </row>
    <row r="23" spans="1:8" ht="42.75" x14ac:dyDescent="0.2">
      <c r="A23" s="86" t="s">
        <v>57</v>
      </c>
      <c r="B23" s="89" t="s">
        <v>108</v>
      </c>
      <c r="C23" s="89"/>
      <c r="D23" s="89"/>
      <c r="E23" s="188"/>
      <c r="F23" s="1"/>
      <c r="G23" s="1"/>
      <c r="H23" s="1"/>
    </row>
    <row r="24" spans="1:8" ht="28.5" x14ac:dyDescent="0.2">
      <c r="A24" s="86" t="s">
        <v>64</v>
      </c>
      <c r="B24" s="89" t="s">
        <v>107</v>
      </c>
      <c r="C24" s="89"/>
      <c r="D24" s="89"/>
      <c r="E24" s="188"/>
      <c r="F24" s="1"/>
      <c r="G24" s="1"/>
      <c r="H24" s="1"/>
    </row>
    <row r="25" spans="1:8" ht="28.5" x14ac:dyDescent="0.2">
      <c r="A25" s="86" t="s">
        <v>65</v>
      </c>
      <c r="B25" s="89" t="s">
        <v>79</v>
      </c>
      <c r="C25" s="89"/>
      <c r="D25" s="89"/>
      <c r="E25" s="188"/>
      <c r="F25" s="1"/>
      <c r="G25" s="1"/>
      <c r="H25" s="1"/>
    </row>
    <row r="26" spans="1:8" ht="15.75" x14ac:dyDescent="0.2">
      <c r="A26" s="86" t="s">
        <v>58</v>
      </c>
      <c r="B26" s="89" t="s">
        <v>86</v>
      </c>
      <c r="C26" s="89"/>
      <c r="D26" s="89"/>
      <c r="E26" s="188"/>
      <c r="F26" s="1"/>
      <c r="G26" s="1"/>
      <c r="H26" s="1"/>
    </row>
    <row r="27" spans="1:8" ht="15.75" x14ac:dyDescent="0.2">
      <c r="A27" s="86" t="s">
        <v>59</v>
      </c>
      <c r="B27" s="89" t="s">
        <v>80</v>
      </c>
      <c r="C27" s="89"/>
      <c r="D27" s="89"/>
      <c r="E27" s="188"/>
      <c r="F27" s="1"/>
      <c r="G27" s="1"/>
      <c r="H27" s="1"/>
    </row>
    <row r="28" spans="1:8" ht="16.5" thickBot="1" x14ac:dyDescent="0.25">
      <c r="A28" s="87" t="s">
        <v>60</v>
      </c>
      <c r="B28" s="90" t="s">
        <v>77</v>
      </c>
      <c r="C28" s="90"/>
      <c r="D28" s="90"/>
      <c r="E28" s="189"/>
      <c r="F28" s="1"/>
      <c r="G28" s="1"/>
      <c r="H28" s="1"/>
    </row>
    <row r="29" spans="1:8" ht="15.75" thickBot="1" x14ac:dyDescent="0.25">
      <c r="A29" s="1"/>
      <c r="B29" s="1"/>
      <c r="C29" s="1"/>
      <c r="D29" s="1"/>
      <c r="E29" s="1"/>
      <c r="F29" s="1"/>
      <c r="G29" s="1"/>
      <c r="H29" s="1"/>
    </row>
    <row r="30" spans="1:8" ht="15.75" thickBot="1" x14ac:dyDescent="0.25">
      <c r="A30" s="360" t="s">
        <v>83</v>
      </c>
      <c r="B30" s="49" t="s">
        <v>76</v>
      </c>
      <c r="C30" s="362" t="s">
        <v>62</v>
      </c>
      <c r="D30" s="363"/>
      <c r="E30" s="360" t="s">
        <v>197</v>
      </c>
      <c r="F30" s="1"/>
      <c r="G30" s="1"/>
      <c r="H30" s="1"/>
    </row>
    <row r="31" spans="1:8" ht="15.75" thickBot="1" x14ac:dyDescent="0.25">
      <c r="A31" s="361"/>
      <c r="B31" s="84"/>
      <c r="C31" s="364"/>
      <c r="D31" s="365"/>
      <c r="E31" s="361"/>
      <c r="F31" s="1"/>
      <c r="G31" s="1"/>
      <c r="H31" s="1"/>
    </row>
    <row r="32" spans="1:8" ht="30.75" thickBot="1" x14ac:dyDescent="0.25">
      <c r="A32" s="53" t="s">
        <v>133</v>
      </c>
      <c r="B32" s="50" t="s">
        <v>134</v>
      </c>
      <c r="C32" s="50" t="s">
        <v>106</v>
      </c>
      <c r="D32" s="51" t="s">
        <v>117</v>
      </c>
      <c r="E32" s="72" t="s">
        <v>41</v>
      </c>
      <c r="F32" s="1"/>
      <c r="G32" s="1"/>
      <c r="H32" s="1"/>
    </row>
    <row r="33" spans="1:8" ht="15.75" x14ac:dyDescent="0.2">
      <c r="A33" s="85" t="s">
        <v>56</v>
      </c>
      <c r="B33" s="88" t="s">
        <v>85</v>
      </c>
      <c r="C33" s="88"/>
      <c r="D33" s="88"/>
      <c r="E33" s="187"/>
      <c r="F33" s="1"/>
      <c r="G33" s="1"/>
      <c r="H33" s="1"/>
    </row>
    <row r="34" spans="1:8" ht="42.75" x14ac:dyDescent="0.2">
      <c r="A34" s="86" t="s">
        <v>57</v>
      </c>
      <c r="B34" s="89" t="s">
        <v>109</v>
      </c>
      <c r="C34" s="89"/>
      <c r="D34" s="89"/>
      <c r="E34" s="188"/>
      <c r="F34" s="1"/>
      <c r="G34" s="1"/>
      <c r="H34" s="1"/>
    </row>
    <row r="35" spans="1:8" ht="28.5" x14ac:dyDescent="0.2">
      <c r="A35" s="86" t="s">
        <v>64</v>
      </c>
      <c r="B35" s="89" t="s">
        <v>69</v>
      </c>
      <c r="C35" s="89"/>
      <c r="D35" s="89"/>
      <c r="E35" s="188"/>
      <c r="F35" s="1"/>
      <c r="G35" s="1"/>
      <c r="H35" s="1"/>
    </row>
    <row r="36" spans="1:8" ht="28.5" x14ac:dyDescent="0.2">
      <c r="A36" s="86" t="s">
        <v>65</v>
      </c>
      <c r="B36" s="89" t="s">
        <v>84</v>
      </c>
      <c r="C36" s="89"/>
      <c r="D36" s="89"/>
      <c r="E36" s="188"/>
      <c r="F36" s="1"/>
      <c r="G36" s="1"/>
      <c r="H36" s="1"/>
    </row>
    <row r="37" spans="1:8" ht="15.75" x14ac:dyDescent="0.2">
      <c r="A37" s="86" t="s">
        <v>58</v>
      </c>
      <c r="B37" s="89" t="s">
        <v>87</v>
      </c>
      <c r="C37" s="89"/>
      <c r="D37" s="89"/>
      <c r="E37" s="188"/>
      <c r="F37" s="1"/>
      <c r="G37" s="1"/>
      <c r="H37" s="1"/>
    </row>
    <row r="38" spans="1:8" ht="15.75" x14ac:dyDescent="0.2">
      <c r="A38" s="86" t="s">
        <v>59</v>
      </c>
      <c r="B38" s="89" t="s">
        <v>88</v>
      </c>
      <c r="C38" s="89"/>
      <c r="D38" s="89"/>
      <c r="E38" s="188"/>
      <c r="F38" s="1"/>
      <c r="G38" s="1"/>
      <c r="H38" s="1"/>
    </row>
    <row r="39" spans="1:8" ht="16.5" thickBot="1" x14ac:dyDescent="0.25">
      <c r="A39" s="87" t="s">
        <v>60</v>
      </c>
      <c r="B39" s="90" t="s">
        <v>89</v>
      </c>
      <c r="C39" s="90"/>
      <c r="D39" s="90"/>
      <c r="E39" s="189"/>
      <c r="F39" s="1"/>
      <c r="G39" s="1"/>
      <c r="H39" s="1"/>
    </row>
    <row r="40" spans="1:8" x14ac:dyDescent="0.2">
      <c r="A40" s="1"/>
      <c r="B40" s="1"/>
      <c r="C40" s="1"/>
      <c r="D40" s="1"/>
      <c r="E40" s="1"/>
      <c r="F40" s="1"/>
      <c r="G40" s="1"/>
      <c r="H40" s="1"/>
    </row>
    <row r="41" spans="1:8" ht="15.75" thickBot="1" x14ac:dyDescent="0.25">
      <c r="A41" s="1"/>
      <c r="B41" s="1"/>
      <c r="C41" s="1"/>
      <c r="D41" s="1"/>
      <c r="E41" s="1"/>
      <c r="F41" s="1"/>
      <c r="G41" s="1"/>
      <c r="H41" s="1"/>
    </row>
    <row r="42" spans="1:8" ht="32.25" thickBot="1" x14ac:dyDescent="0.25">
      <c r="A42" s="366" t="s">
        <v>102</v>
      </c>
      <c r="B42" s="54" t="s">
        <v>66</v>
      </c>
      <c r="C42" s="54" t="s">
        <v>103</v>
      </c>
      <c r="D42" s="54" t="s">
        <v>91</v>
      </c>
      <c r="E42" s="54" t="s">
        <v>2</v>
      </c>
      <c r="F42" s="368" t="s">
        <v>3</v>
      </c>
      <c r="G42" s="369"/>
      <c r="H42" s="372" t="s">
        <v>1</v>
      </c>
    </row>
    <row r="43" spans="1:8" ht="16.5" thickBot="1" x14ac:dyDescent="0.25">
      <c r="A43" s="367"/>
      <c r="B43" s="72" t="s">
        <v>41</v>
      </c>
      <c r="C43" s="72" t="s">
        <v>41</v>
      </c>
      <c r="D43" s="72" t="s">
        <v>41</v>
      </c>
      <c r="E43" s="72" t="s">
        <v>41</v>
      </c>
      <c r="F43" s="370"/>
      <c r="G43" s="371"/>
      <c r="H43" s="373"/>
    </row>
    <row r="44" spans="1:8" ht="15.75" x14ac:dyDescent="0.2">
      <c r="A44" s="76" t="s">
        <v>56</v>
      </c>
      <c r="B44" s="185"/>
      <c r="C44" s="185"/>
      <c r="D44" s="185"/>
      <c r="E44" s="185"/>
      <c r="F44" s="77"/>
      <c r="G44" s="77"/>
      <c r="H44" s="78"/>
    </row>
    <row r="45" spans="1:8" ht="47.25" x14ac:dyDescent="0.2">
      <c r="A45" s="79" t="s">
        <v>57</v>
      </c>
      <c r="B45" s="186"/>
      <c r="C45" s="186"/>
      <c r="D45" s="186"/>
      <c r="E45" s="186"/>
      <c r="F45" s="75"/>
      <c r="G45" s="75"/>
      <c r="H45" s="80"/>
    </row>
    <row r="46" spans="1:8" ht="47.25" x14ac:dyDescent="0.2">
      <c r="A46" s="79" t="s">
        <v>64</v>
      </c>
      <c r="B46" s="186"/>
      <c r="C46" s="186"/>
      <c r="D46" s="186"/>
      <c r="E46" s="186"/>
      <c r="F46" s="75"/>
      <c r="G46" s="75"/>
      <c r="H46" s="80"/>
    </row>
    <row r="47" spans="1:8" ht="31.5" x14ac:dyDescent="0.2">
      <c r="A47" s="79" t="s">
        <v>65</v>
      </c>
      <c r="B47" s="186"/>
      <c r="C47" s="186"/>
      <c r="D47" s="186"/>
      <c r="E47" s="186"/>
      <c r="F47" s="75"/>
      <c r="G47" s="75"/>
      <c r="H47" s="80"/>
    </row>
    <row r="48" spans="1:8" ht="15.75" x14ac:dyDescent="0.2">
      <c r="A48" s="79" t="s">
        <v>58</v>
      </c>
      <c r="B48" s="186"/>
      <c r="C48" s="186"/>
      <c r="D48" s="186"/>
      <c r="E48" s="186"/>
      <c r="F48" s="75"/>
      <c r="G48" s="75"/>
      <c r="H48" s="80"/>
    </row>
    <row r="49" spans="1:8" ht="31.5" x14ac:dyDescent="0.2">
      <c r="A49" s="79" t="s">
        <v>59</v>
      </c>
      <c r="B49" s="186"/>
      <c r="C49" s="186"/>
      <c r="D49" s="186"/>
      <c r="E49" s="186"/>
      <c r="F49" s="75"/>
      <c r="G49" s="75"/>
      <c r="H49" s="80"/>
    </row>
    <row r="50" spans="1:8" ht="16.5" thickBot="1" x14ac:dyDescent="0.25">
      <c r="A50" s="81" t="s">
        <v>60</v>
      </c>
      <c r="B50" s="190"/>
      <c r="C50" s="190"/>
      <c r="D50" s="190"/>
      <c r="E50" s="190"/>
      <c r="F50" s="82"/>
      <c r="G50" s="82"/>
      <c r="H50" s="83"/>
    </row>
    <row r="51" spans="1:8" ht="15.75" thickBot="1" x14ac:dyDescent="0.25">
      <c r="A51" s="1"/>
      <c r="B51" s="1"/>
      <c r="C51" s="1"/>
      <c r="D51" s="1"/>
      <c r="E51" s="1"/>
      <c r="F51" s="1"/>
      <c r="G51" s="1"/>
      <c r="H51" s="1"/>
    </row>
    <row r="52" spans="1:8" ht="39.75" customHeight="1" thickBot="1" x14ac:dyDescent="0.25">
      <c r="A52" s="91"/>
      <c r="B52" s="357" t="s">
        <v>296</v>
      </c>
      <c r="C52" s="358"/>
      <c r="D52" s="358"/>
      <c r="E52" s="358"/>
      <c r="F52" s="358"/>
      <c r="G52" s="358"/>
      <c r="H52" s="359"/>
    </row>
    <row r="53" spans="1:8" x14ac:dyDescent="0.2">
      <c r="A53" s="1"/>
      <c r="B53" s="1"/>
      <c r="C53" s="1"/>
      <c r="D53" s="1"/>
      <c r="E53" s="1"/>
      <c r="F53" s="1"/>
      <c r="G53" s="1"/>
      <c r="H53" s="1"/>
    </row>
  </sheetData>
  <mergeCells count="25">
    <mergeCell ref="A1:B1"/>
    <mergeCell ref="C1:E1"/>
    <mergeCell ref="A2:C2"/>
    <mergeCell ref="D2:E2"/>
    <mergeCell ref="B3:C3"/>
    <mergeCell ref="D3:E3"/>
    <mergeCell ref="B4:C4"/>
    <mergeCell ref="D4:E4"/>
    <mergeCell ref="B5:C5"/>
    <mergeCell ref="D5:E5"/>
    <mergeCell ref="B6:C6"/>
    <mergeCell ref="D6:E6"/>
    <mergeCell ref="A8:A9"/>
    <mergeCell ref="C8:D9"/>
    <mergeCell ref="E8:E9"/>
    <mergeCell ref="A19:A20"/>
    <mergeCell ref="C19:D20"/>
    <mergeCell ref="E19:E20"/>
    <mergeCell ref="B52:H52"/>
    <mergeCell ref="A30:A31"/>
    <mergeCell ref="C30:D31"/>
    <mergeCell ref="E30:E31"/>
    <mergeCell ref="A42:A43"/>
    <mergeCell ref="F42:G43"/>
    <mergeCell ref="H42:H4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opLeftCell="A2" workbookViewId="0">
      <selection activeCell="D6" sqref="D6"/>
    </sheetView>
  </sheetViews>
  <sheetFormatPr baseColWidth="10" defaultRowHeight="15" x14ac:dyDescent="0.2"/>
  <cols>
    <col min="1" max="1" width="19.59765625" customWidth="1"/>
    <col min="2" max="3" width="28.3984375" customWidth="1"/>
    <col min="4" max="4" width="28.296875" customWidth="1"/>
    <col min="5" max="9" width="9.59765625" customWidth="1"/>
    <col min="10" max="10" width="13" customWidth="1"/>
    <col min="11" max="11" width="19.5" customWidth="1"/>
  </cols>
  <sheetData>
    <row r="1" spans="1:11" ht="15.75" thickBot="1" x14ac:dyDescent="0.25">
      <c r="A1" s="396" t="s">
        <v>207</v>
      </c>
      <c r="B1" s="397"/>
      <c r="C1" s="397"/>
      <c r="D1" s="397"/>
      <c r="E1" s="397"/>
      <c r="F1" s="397"/>
      <c r="G1" s="397"/>
      <c r="H1" s="397"/>
      <c r="I1" s="397"/>
      <c r="J1" s="397"/>
      <c r="K1" s="398"/>
    </row>
    <row r="2" spans="1:11" ht="15.75" thickBot="1" x14ac:dyDescent="0.25">
      <c r="A2" s="394" t="s">
        <v>198</v>
      </c>
      <c r="B2" s="362" t="s">
        <v>76</v>
      </c>
      <c r="C2" s="408"/>
      <c r="D2" s="363"/>
      <c r="E2" s="362" t="s">
        <v>62</v>
      </c>
      <c r="F2" s="363"/>
      <c r="G2" s="399"/>
      <c r="H2" s="400"/>
      <c r="I2" s="159"/>
      <c r="J2" s="396" t="s">
        <v>206</v>
      </c>
      <c r="K2" s="398"/>
    </row>
    <row r="3" spans="1:11" ht="15.75" customHeight="1" thickBot="1" x14ac:dyDescent="0.25">
      <c r="A3" s="395"/>
      <c r="B3" s="364"/>
      <c r="C3" s="409"/>
      <c r="D3" s="365"/>
      <c r="E3" s="406"/>
      <c r="F3" s="407"/>
      <c r="G3" s="404"/>
      <c r="H3" s="405"/>
      <c r="I3" s="160"/>
      <c r="J3" s="399"/>
      <c r="K3" s="400"/>
    </row>
    <row r="4" spans="1:11" ht="120.75" customHeight="1" thickBot="1" x14ac:dyDescent="0.25">
      <c r="A4" s="112" t="s">
        <v>199</v>
      </c>
      <c r="B4" s="401"/>
      <c r="C4" s="403"/>
      <c r="D4" s="402"/>
      <c r="E4" s="364"/>
      <c r="F4" s="365"/>
      <c r="G4" s="401"/>
      <c r="H4" s="402"/>
      <c r="I4" s="161"/>
      <c r="J4" s="401"/>
      <c r="K4" s="402"/>
    </row>
    <row r="5" spans="1:11" ht="30.75" thickBot="1" x14ac:dyDescent="0.25">
      <c r="A5" s="113" t="s">
        <v>133</v>
      </c>
      <c r="B5" s="114" t="s">
        <v>134</v>
      </c>
      <c r="C5" s="114" t="s">
        <v>259</v>
      </c>
      <c r="D5" s="114" t="s">
        <v>260</v>
      </c>
      <c r="E5" s="51" t="s">
        <v>200</v>
      </c>
      <c r="F5" s="99" t="s">
        <v>201</v>
      </c>
      <c r="G5" s="114" t="s">
        <v>202</v>
      </c>
      <c r="H5" s="114" t="s">
        <v>203</v>
      </c>
      <c r="I5" s="154" t="s">
        <v>258</v>
      </c>
      <c r="J5" s="115" t="s">
        <v>204</v>
      </c>
      <c r="K5" s="115" t="s">
        <v>205</v>
      </c>
    </row>
    <row r="6" spans="1:11" ht="129.94999999999999" customHeight="1" x14ac:dyDescent="0.2">
      <c r="A6" s="116"/>
      <c r="B6" s="117"/>
      <c r="C6" s="117"/>
      <c r="D6" s="117"/>
      <c r="E6" s="118"/>
      <c r="F6" s="117"/>
      <c r="G6" s="117"/>
      <c r="H6" s="117"/>
      <c r="I6" s="119"/>
      <c r="J6" s="119"/>
      <c r="K6" s="120"/>
    </row>
    <row r="7" spans="1:11" ht="129.94999999999999" customHeight="1" x14ac:dyDescent="0.2">
      <c r="A7" s="121"/>
      <c r="B7" s="122"/>
      <c r="C7" s="122"/>
      <c r="D7" s="122"/>
      <c r="E7" s="123"/>
      <c r="F7" s="122"/>
      <c r="G7" s="122"/>
      <c r="H7" s="122"/>
      <c r="I7" s="124"/>
      <c r="J7" s="124"/>
      <c r="K7" s="125"/>
    </row>
    <row r="8" spans="1:11" ht="129.94999999999999" customHeight="1" x14ac:dyDescent="0.2">
      <c r="A8" s="121"/>
      <c r="B8" s="122"/>
      <c r="C8" s="122"/>
      <c r="D8" s="122"/>
      <c r="E8" s="123"/>
      <c r="F8" s="122"/>
      <c r="G8" s="122"/>
      <c r="H8" s="122"/>
      <c r="I8" s="124"/>
      <c r="J8" s="124"/>
      <c r="K8" s="125"/>
    </row>
    <row r="9" spans="1:11" ht="129.94999999999999" customHeight="1" x14ac:dyDescent="0.2">
      <c r="A9" s="121"/>
      <c r="B9" s="122"/>
      <c r="C9" s="122"/>
      <c r="D9" s="122"/>
      <c r="E9" s="123"/>
      <c r="F9" s="122"/>
      <c r="G9" s="122"/>
      <c r="H9" s="122"/>
      <c r="I9" s="124"/>
      <c r="J9" s="124"/>
      <c r="K9" s="125"/>
    </row>
    <row r="10" spans="1:11" ht="129.94999999999999" customHeight="1" x14ac:dyDescent="0.2">
      <c r="A10" s="121"/>
      <c r="B10" s="122"/>
      <c r="C10" s="122"/>
      <c r="D10" s="122"/>
      <c r="E10" s="123"/>
      <c r="F10" s="122"/>
      <c r="G10" s="122"/>
      <c r="H10" s="122"/>
      <c r="I10" s="124"/>
      <c r="J10" s="124"/>
      <c r="K10" s="125"/>
    </row>
    <row r="11" spans="1:11" ht="129.94999999999999" customHeight="1" x14ac:dyDescent="0.2">
      <c r="A11" s="121"/>
      <c r="B11" s="122"/>
      <c r="C11" s="122"/>
      <c r="D11" s="122"/>
      <c r="E11" s="123"/>
      <c r="F11" s="122"/>
      <c r="G11" s="122"/>
      <c r="H11" s="122"/>
      <c r="I11" s="124"/>
      <c r="J11" s="124"/>
      <c r="K11" s="125"/>
    </row>
    <row r="12" spans="1:11" ht="129.94999999999999" customHeight="1" x14ac:dyDescent="0.2">
      <c r="A12" s="121"/>
      <c r="B12" s="122"/>
      <c r="C12" s="122"/>
      <c r="D12" s="122"/>
      <c r="E12" s="123"/>
      <c r="F12" s="122"/>
      <c r="G12" s="122"/>
      <c r="H12" s="122"/>
      <c r="I12" s="124"/>
      <c r="J12" s="124"/>
      <c r="K12" s="125"/>
    </row>
    <row r="13" spans="1:11" ht="129.94999999999999" customHeight="1" thickBot="1" x14ac:dyDescent="0.25">
      <c r="A13" s="126"/>
      <c r="B13" s="127"/>
      <c r="C13" s="127"/>
      <c r="D13" s="127"/>
      <c r="E13" s="128"/>
      <c r="F13" s="127"/>
      <c r="G13" s="127"/>
      <c r="H13" s="127"/>
      <c r="I13" s="129"/>
      <c r="J13" s="129"/>
      <c r="K13" s="130"/>
    </row>
    <row r="17" spans="1:11" ht="15.75" thickBot="1" x14ac:dyDescent="0.25"/>
    <row r="18" spans="1:11" ht="15.75" thickBot="1" x14ac:dyDescent="0.25">
      <c r="A18" s="91"/>
      <c r="B18" s="357" t="s">
        <v>159</v>
      </c>
      <c r="C18" s="358"/>
      <c r="D18" s="358"/>
      <c r="E18" s="358"/>
      <c r="F18" s="358"/>
      <c r="G18" s="358"/>
      <c r="H18" s="358"/>
      <c r="I18" s="358"/>
      <c r="J18" s="358"/>
      <c r="K18" s="359"/>
    </row>
    <row r="19" spans="1:11" ht="15.75" thickBot="1" x14ac:dyDescent="0.25">
      <c r="A19" s="158" t="s">
        <v>257</v>
      </c>
      <c r="B19" s="157" t="s">
        <v>256</v>
      </c>
      <c r="C19" s="157"/>
      <c r="D19" s="157" t="s">
        <v>255</v>
      </c>
      <c r="E19" s="156"/>
      <c r="F19" s="156"/>
      <c r="G19" s="156"/>
      <c r="H19" s="156"/>
      <c r="I19" s="156"/>
      <c r="J19" s="156"/>
      <c r="K19" s="156"/>
    </row>
    <row r="20" spans="1:11" x14ac:dyDescent="0.2">
      <c r="A20" s="155"/>
    </row>
    <row r="21" spans="1:11" x14ac:dyDescent="0.2">
      <c r="A21" s="155"/>
    </row>
  </sheetData>
  <mergeCells count="9">
    <mergeCell ref="A2:A3"/>
    <mergeCell ref="A1:K1"/>
    <mergeCell ref="J3:K4"/>
    <mergeCell ref="B18:K18"/>
    <mergeCell ref="B4:D4"/>
    <mergeCell ref="J2:K2"/>
    <mergeCell ref="G2:H4"/>
    <mergeCell ref="E2:F4"/>
    <mergeCell ref="B2:D3"/>
  </mergeCells>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4" workbookViewId="0">
      <selection activeCell="G13" sqref="G13"/>
    </sheetView>
  </sheetViews>
  <sheetFormatPr baseColWidth="10" defaultRowHeight="15" x14ac:dyDescent="0.2"/>
  <cols>
    <col min="1" max="1" width="38.8984375" customWidth="1"/>
    <col min="2" max="2" width="13.296875" customWidth="1"/>
    <col min="3" max="3" width="18.19921875" customWidth="1"/>
    <col min="4" max="4" width="11.5" customWidth="1"/>
    <col min="5" max="5" width="11" customWidth="1"/>
  </cols>
  <sheetData>
    <row r="1" spans="1:5" ht="34.5" customHeight="1" thickBot="1" x14ac:dyDescent="0.25">
      <c r="A1" s="55" t="s">
        <v>99</v>
      </c>
      <c r="B1" s="45"/>
      <c r="C1" s="45"/>
      <c r="D1" s="45"/>
      <c r="E1" s="45"/>
    </row>
    <row r="2" spans="1:5" ht="15.75" x14ac:dyDescent="0.2">
      <c r="A2" s="60" t="s">
        <v>0</v>
      </c>
    </row>
    <row r="3" spans="1:5" x14ac:dyDescent="0.2">
      <c r="A3" s="61" t="s">
        <v>110</v>
      </c>
    </row>
    <row r="4" spans="1:5" ht="31.5" x14ac:dyDescent="0.2">
      <c r="A4" s="57" t="s">
        <v>111</v>
      </c>
    </row>
    <row r="5" spans="1:5" ht="30" x14ac:dyDescent="0.2">
      <c r="A5" s="56" t="s">
        <v>112</v>
      </c>
    </row>
    <row r="6" spans="1:5" ht="15.75" x14ac:dyDescent="0.2">
      <c r="A6" s="58" t="s">
        <v>11</v>
      </c>
    </row>
    <row r="7" spans="1:5" ht="30.75" thickBot="1" x14ac:dyDescent="0.25">
      <c r="A7" s="59" t="s">
        <v>113</v>
      </c>
    </row>
    <row r="9" spans="1:5" ht="15.75" thickBot="1" x14ac:dyDescent="0.25">
      <c r="A9" s="410"/>
      <c r="B9" s="410"/>
      <c r="C9" s="410"/>
      <c r="D9" s="410"/>
      <c r="E9" s="410"/>
    </row>
    <row r="10" spans="1:5" ht="15.75" thickBot="1" x14ac:dyDescent="0.25">
      <c r="A10" s="360" t="s">
        <v>66</v>
      </c>
      <c r="B10" s="49" t="s">
        <v>76</v>
      </c>
      <c r="C10" s="362" t="s">
        <v>62</v>
      </c>
      <c r="D10" s="363"/>
      <c r="E10" s="360" t="s">
        <v>40</v>
      </c>
    </row>
    <row r="11" spans="1:5" ht="60.75" thickBot="1" x14ac:dyDescent="0.25">
      <c r="A11" s="361"/>
      <c r="B11" s="64" t="s">
        <v>115</v>
      </c>
      <c r="C11" s="364"/>
      <c r="D11" s="365"/>
      <c r="E11" s="361"/>
    </row>
    <row r="12" spans="1:5" ht="30.75" thickBot="1" x14ac:dyDescent="0.25">
      <c r="A12" s="53" t="s">
        <v>55</v>
      </c>
      <c r="B12" s="50" t="s">
        <v>63</v>
      </c>
      <c r="C12" s="50" t="s">
        <v>105</v>
      </c>
      <c r="D12" s="411" t="s">
        <v>116</v>
      </c>
      <c r="E12" s="412"/>
    </row>
    <row r="13" spans="1:5" ht="128.25" x14ac:dyDescent="0.2">
      <c r="A13" s="93" t="s">
        <v>56</v>
      </c>
      <c r="B13" s="97" t="s">
        <v>114</v>
      </c>
      <c r="C13" s="97" t="s">
        <v>160</v>
      </c>
      <c r="D13" s="415" t="s">
        <v>118</v>
      </c>
      <c r="E13" s="416"/>
    </row>
    <row r="14" spans="1:5" x14ac:dyDescent="0.2">
      <c r="A14" s="94" t="s">
        <v>57</v>
      </c>
      <c r="B14" s="92"/>
      <c r="C14" s="92"/>
      <c r="D14" s="417"/>
      <c r="E14" s="418"/>
    </row>
    <row r="15" spans="1:5" x14ac:dyDescent="0.2">
      <c r="A15" s="413" t="s">
        <v>64</v>
      </c>
      <c r="B15" s="414"/>
      <c r="C15" s="414"/>
      <c r="D15" s="417"/>
      <c r="E15" s="418"/>
    </row>
    <row r="16" spans="1:5" x14ac:dyDescent="0.2">
      <c r="A16" s="413"/>
      <c r="B16" s="414"/>
      <c r="C16" s="414"/>
      <c r="D16" s="417"/>
      <c r="E16" s="418"/>
    </row>
    <row r="17" spans="1:5" x14ac:dyDescent="0.2">
      <c r="A17" s="413"/>
      <c r="B17" s="414"/>
      <c r="C17" s="414"/>
      <c r="D17" s="417"/>
      <c r="E17" s="418"/>
    </row>
    <row r="18" spans="1:5" x14ac:dyDescent="0.2">
      <c r="A18" s="94" t="s">
        <v>65</v>
      </c>
      <c r="B18" s="92"/>
      <c r="C18" s="92"/>
      <c r="D18" s="417"/>
      <c r="E18" s="418"/>
    </row>
    <row r="19" spans="1:5" x14ac:dyDescent="0.2">
      <c r="A19" s="94" t="s">
        <v>58</v>
      </c>
      <c r="B19" s="92"/>
      <c r="C19" s="92"/>
      <c r="D19" s="417"/>
      <c r="E19" s="418"/>
    </row>
    <row r="20" spans="1:5" x14ac:dyDescent="0.2">
      <c r="A20" s="413" t="s">
        <v>59</v>
      </c>
      <c r="B20" s="414"/>
      <c r="C20" s="414"/>
      <c r="D20" s="417"/>
      <c r="E20" s="418"/>
    </row>
    <row r="21" spans="1:5" x14ac:dyDescent="0.2">
      <c r="A21" s="413"/>
      <c r="B21" s="414"/>
      <c r="C21" s="414"/>
      <c r="D21" s="417"/>
      <c r="E21" s="418"/>
    </row>
    <row r="22" spans="1:5" x14ac:dyDescent="0.2">
      <c r="A22" s="94" t="s">
        <v>60</v>
      </c>
      <c r="B22" s="92"/>
      <c r="C22" s="92"/>
      <c r="D22" s="417"/>
      <c r="E22" s="418"/>
    </row>
    <row r="23" spans="1:5" ht="15.75" thickBot="1" x14ac:dyDescent="0.25">
      <c r="A23" s="95" t="s">
        <v>61</v>
      </c>
      <c r="B23" s="96"/>
      <c r="C23" s="96"/>
      <c r="D23" s="419"/>
      <c r="E23" s="420"/>
    </row>
  </sheetData>
  <mergeCells count="19">
    <mergeCell ref="D22:E22"/>
    <mergeCell ref="D23:E23"/>
    <mergeCell ref="D14:E14"/>
    <mergeCell ref="D15:E17"/>
    <mergeCell ref="D18:E18"/>
    <mergeCell ref="D19:E19"/>
    <mergeCell ref="D20:E21"/>
    <mergeCell ref="A9:E9"/>
    <mergeCell ref="D12:E12"/>
    <mergeCell ref="A15:A17"/>
    <mergeCell ref="A20:A21"/>
    <mergeCell ref="B15:B17"/>
    <mergeCell ref="C15:C17"/>
    <mergeCell ref="B20:B21"/>
    <mergeCell ref="C20:C21"/>
    <mergeCell ref="A10:A11"/>
    <mergeCell ref="C10:D11"/>
    <mergeCell ref="E10:E11"/>
    <mergeCell ref="D13:E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D3" sqref="D3"/>
    </sheetView>
  </sheetViews>
  <sheetFormatPr baseColWidth="10" defaultRowHeight="15" x14ac:dyDescent="0.2"/>
  <cols>
    <col min="1" max="1" width="19.8984375" customWidth="1"/>
    <col min="2" max="2" width="58.69921875" customWidth="1"/>
  </cols>
  <sheetData>
    <row r="1" spans="1:2" ht="15.75" thickBot="1" x14ac:dyDescent="0.25">
      <c r="A1" s="396" t="s">
        <v>127</v>
      </c>
      <c r="B1" s="398"/>
    </row>
    <row r="2" spans="1:2" ht="261" customHeight="1" thickBot="1" x14ac:dyDescent="0.25">
      <c r="A2" s="421" t="s">
        <v>161</v>
      </c>
      <c r="B2" s="422"/>
    </row>
    <row r="3" spans="1:2" ht="15.75" thickBot="1" x14ac:dyDescent="0.25">
      <c r="A3" s="53" t="s">
        <v>119</v>
      </c>
      <c r="B3" s="50" t="s">
        <v>125</v>
      </c>
    </row>
    <row r="4" spans="1:2" ht="34.5" customHeight="1" thickBot="1" x14ac:dyDescent="0.25">
      <c r="A4" s="62" t="s">
        <v>56</v>
      </c>
      <c r="B4" s="66" t="s">
        <v>138</v>
      </c>
    </row>
    <row r="5" spans="1:2" ht="36" customHeight="1" thickBot="1" x14ac:dyDescent="0.25">
      <c r="A5" s="63" t="s">
        <v>57</v>
      </c>
      <c r="B5" s="67" t="s">
        <v>120</v>
      </c>
    </row>
    <row r="6" spans="1:2" x14ac:dyDescent="0.2">
      <c r="A6" s="423" t="s">
        <v>64</v>
      </c>
      <c r="B6" s="424" t="s">
        <v>121</v>
      </c>
    </row>
    <row r="7" spans="1:2" x14ac:dyDescent="0.2">
      <c r="A7" s="423"/>
      <c r="B7" s="425"/>
    </row>
    <row r="8" spans="1:2" ht="6" customHeight="1" thickBot="1" x14ac:dyDescent="0.25">
      <c r="A8" s="423"/>
      <c r="B8" s="426"/>
    </row>
    <row r="9" spans="1:2" ht="29.25" thickBot="1" x14ac:dyDescent="0.25">
      <c r="A9" s="63" t="s">
        <v>65</v>
      </c>
      <c r="B9" s="68" t="s">
        <v>123</v>
      </c>
    </row>
    <row r="10" spans="1:2" ht="23.25" customHeight="1" thickBot="1" x14ac:dyDescent="0.25">
      <c r="A10" s="65" t="s">
        <v>58</v>
      </c>
      <c r="B10" s="69" t="s">
        <v>124</v>
      </c>
    </row>
    <row r="11" spans="1:2" x14ac:dyDescent="0.2">
      <c r="A11" s="427" t="s">
        <v>59</v>
      </c>
      <c r="B11" s="429" t="s">
        <v>139</v>
      </c>
    </row>
    <row r="12" spans="1:2" ht="10.5" customHeight="1" thickBot="1" x14ac:dyDescent="0.25">
      <c r="A12" s="428"/>
      <c r="B12" s="430"/>
    </row>
    <row r="13" spans="1:2" ht="15.75" thickBot="1" x14ac:dyDescent="0.25">
      <c r="A13" s="65" t="s">
        <v>60</v>
      </c>
      <c r="B13" s="69" t="s">
        <v>122</v>
      </c>
    </row>
    <row r="14" spans="1:2" ht="19.5" customHeight="1" thickBot="1" x14ac:dyDescent="0.25">
      <c r="A14" s="65" t="s">
        <v>61</v>
      </c>
      <c r="B14" s="70" t="s">
        <v>126</v>
      </c>
    </row>
    <row r="15" spans="1:2" ht="15.75" thickBot="1" x14ac:dyDescent="0.25"/>
    <row r="16" spans="1:2" ht="35.25" customHeight="1" thickBot="1" x14ac:dyDescent="0.25">
      <c r="A16" s="421" t="s">
        <v>128</v>
      </c>
      <c r="B16" s="422"/>
    </row>
    <row r="17" spans="1:2" ht="34.5" customHeight="1" thickBot="1" x14ac:dyDescent="0.25">
      <c r="A17" s="421" t="s">
        <v>129</v>
      </c>
      <c r="B17" s="422"/>
    </row>
  </sheetData>
  <mergeCells count="8">
    <mergeCell ref="A16:B16"/>
    <mergeCell ref="A17:B17"/>
    <mergeCell ref="A1:B1"/>
    <mergeCell ref="A2:B2"/>
    <mergeCell ref="A6:A8"/>
    <mergeCell ref="B6:B8"/>
    <mergeCell ref="A11:A12"/>
    <mergeCell ref="B11:B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T22" sqref="T22"/>
    </sheetView>
  </sheetViews>
  <sheetFormatPr baseColWidth="10" defaultRowHeight="15" x14ac:dyDescent="0.2"/>
  <cols>
    <col min="1" max="1" width="4.59765625" customWidth="1"/>
    <col min="3" max="3" width="5.5" customWidth="1"/>
    <col min="5" max="5" width="6.59765625" customWidth="1"/>
    <col min="6" max="6" width="8" hidden="1" customWidth="1"/>
    <col min="7" max="7" width="2.296875" customWidth="1"/>
    <col min="8" max="10" width="8" hidden="1" customWidth="1"/>
    <col min="11" max="11" width="6.8984375" hidden="1" customWidth="1"/>
    <col min="12" max="12" width="9" customWidth="1"/>
    <col min="13" max="13" width="17.19921875" customWidth="1"/>
    <col min="14" max="14" width="4.296875" customWidth="1"/>
    <col min="15" max="15" width="3.296875" customWidth="1"/>
    <col min="16" max="16" width="2.09765625" customWidth="1"/>
    <col min="17" max="17" width="3.796875" customWidth="1"/>
    <col min="18" max="18" width="2.19921875" customWidth="1"/>
    <col min="19" max="19" width="4" customWidth="1"/>
    <col min="20" max="20" width="14.796875" customWidth="1"/>
  </cols>
  <sheetData>
    <row r="1" spans="1:20" ht="15" customHeight="1" x14ac:dyDescent="0.2">
      <c r="A1" s="293" t="s">
        <v>241</v>
      </c>
      <c r="B1" s="293"/>
      <c r="C1" s="293"/>
      <c r="D1" s="293"/>
      <c r="E1" s="293"/>
      <c r="F1" s="293"/>
      <c r="G1" s="293"/>
      <c r="H1" s="293"/>
      <c r="I1" s="293"/>
      <c r="J1" s="293"/>
      <c r="K1" s="293"/>
      <c r="L1" s="293"/>
      <c r="M1" s="293"/>
      <c r="N1" s="293"/>
      <c r="O1" s="293"/>
      <c r="P1" s="293"/>
      <c r="Q1" s="293"/>
      <c r="R1" s="293"/>
      <c r="S1" s="293"/>
      <c r="T1" s="293"/>
    </row>
    <row r="2" spans="1:20" ht="15" customHeight="1" x14ac:dyDescent="0.2">
      <c r="A2" s="293"/>
      <c r="B2" s="293"/>
      <c r="C2" s="293"/>
      <c r="D2" s="293"/>
      <c r="E2" s="293"/>
      <c r="F2" s="293"/>
      <c r="G2" s="293"/>
      <c r="H2" s="293"/>
      <c r="I2" s="293"/>
      <c r="J2" s="293"/>
      <c r="K2" s="293"/>
      <c r="L2" s="293"/>
      <c r="M2" s="293"/>
      <c r="N2" s="293"/>
      <c r="O2" s="293"/>
      <c r="P2" s="293"/>
      <c r="Q2" s="293"/>
      <c r="R2" s="293"/>
      <c r="S2" s="293"/>
      <c r="T2" s="293"/>
    </row>
    <row r="3" spans="1:20" ht="15" customHeight="1" x14ac:dyDescent="0.2">
      <c r="A3" s="293"/>
      <c r="B3" s="293"/>
      <c r="C3" s="293"/>
      <c r="D3" s="293"/>
      <c r="E3" s="293"/>
      <c r="F3" s="293"/>
      <c r="G3" s="293"/>
      <c r="H3" s="293"/>
      <c r="I3" s="293"/>
      <c r="J3" s="293"/>
      <c r="K3" s="293"/>
      <c r="L3" s="293"/>
      <c r="M3" s="293"/>
      <c r="N3" s="293"/>
      <c r="O3" s="293"/>
      <c r="P3" s="293"/>
      <c r="Q3" s="293"/>
      <c r="R3" s="293"/>
      <c r="S3" s="293"/>
      <c r="T3" s="293"/>
    </row>
    <row r="4" spans="1:20" ht="15" customHeight="1" x14ac:dyDescent="0.2">
      <c r="A4" s="293"/>
      <c r="B4" s="293"/>
      <c r="C4" s="293"/>
      <c r="D4" s="293"/>
      <c r="E4" s="293"/>
      <c r="F4" s="293"/>
      <c r="G4" s="293"/>
      <c r="H4" s="293"/>
      <c r="I4" s="293"/>
      <c r="J4" s="293"/>
      <c r="K4" s="293"/>
      <c r="L4" s="293"/>
      <c r="M4" s="293"/>
      <c r="N4" s="293"/>
      <c r="O4" s="293"/>
      <c r="P4" s="293"/>
      <c r="Q4" s="293"/>
      <c r="R4" s="293"/>
      <c r="S4" s="293"/>
      <c r="T4" s="293"/>
    </row>
    <row r="5" spans="1:20" x14ac:dyDescent="0.2">
      <c r="A5" s="141">
        <v>1</v>
      </c>
      <c r="B5" s="294" t="s">
        <v>104</v>
      </c>
      <c r="C5" s="294"/>
      <c r="D5" s="294"/>
      <c r="E5" s="294"/>
      <c r="F5" s="294"/>
      <c r="G5" s="294"/>
      <c r="H5" s="294"/>
      <c r="I5" s="294"/>
      <c r="J5" s="294"/>
      <c r="K5" s="294"/>
      <c r="L5" s="294"/>
      <c r="M5" s="294"/>
      <c r="N5" s="294"/>
      <c r="O5" s="294"/>
      <c r="P5" s="294"/>
      <c r="Q5" s="294"/>
      <c r="R5" s="294"/>
      <c r="S5" s="294"/>
      <c r="T5" s="294"/>
    </row>
    <row r="6" spans="1:20" ht="53.25" customHeight="1" x14ac:dyDescent="0.2">
      <c r="A6" s="144" t="s">
        <v>131</v>
      </c>
      <c r="B6" s="296" t="s">
        <v>247</v>
      </c>
      <c r="C6" s="299"/>
      <c r="D6" s="299"/>
      <c r="E6" s="299"/>
      <c r="F6" s="299"/>
      <c r="G6" s="299"/>
      <c r="H6" s="299"/>
      <c r="I6" s="299"/>
      <c r="J6" s="299"/>
      <c r="K6" s="299"/>
      <c r="L6" s="131" t="s">
        <v>0</v>
      </c>
      <c r="M6" s="131" t="s">
        <v>231</v>
      </c>
      <c r="N6" s="296" t="s">
        <v>230</v>
      </c>
      <c r="O6" s="300"/>
      <c r="P6" s="300"/>
      <c r="Q6" s="300"/>
      <c r="R6" s="300"/>
      <c r="S6" s="300"/>
      <c r="T6" s="132" t="s">
        <v>232</v>
      </c>
    </row>
    <row r="7" spans="1:20" ht="26.25" customHeight="1" x14ac:dyDescent="0.2">
      <c r="A7" s="133"/>
      <c r="B7" s="296" t="s">
        <v>210</v>
      </c>
      <c r="C7" s="296"/>
      <c r="D7" s="296"/>
      <c r="E7" s="296"/>
      <c r="F7" s="296"/>
      <c r="G7" s="296"/>
      <c r="H7" s="296"/>
      <c r="I7" s="296"/>
      <c r="J7" s="296"/>
      <c r="K7" s="296"/>
      <c r="L7" s="132">
        <f>'Check List Desayuno'!L17</f>
        <v>10</v>
      </c>
      <c r="M7" s="132">
        <f>'Check List Desayuno'!M17</f>
        <v>10</v>
      </c>
      <c r="N7" s="292">
        <f>M7*100/L7</f>
        <v>100</v>
      </c>
      <c r="O7" s="292"/>
      <c r="P7" s="292"/>
      <c r="Q7" s="292"/>
      <c r="R7" s="292"/>
      <c r="S7" s="292"/>
      <c r="T7" s="292"/>
    </row>
    <row r="8" spans="1:20" ht="27" customHeight="1" x14ac:dyDescent="0.2">
      <c r="A8" s="132" t="s">
        <v>132</v>
      </c>
      <c r="B8" s="296" t="s">
        <v>226</v>
      </c>
      <c r="C8" s="296"/>
      <c r="D8" s="296"/>
      <c r="E8" s="296"/>
      <c r="F8" s="296"/>
      <c r="G8" s="296"/>
      <c r="H8" s="296"/>
      <c r="I8" s="296"/>
      <c r="J8" s="296"/>
      <c r="K8" s="296"/>
      <c r="L8" s="131" t="s">
        <v>0</v>
      </c>
      <c r="M8" s="131" t="s">
        <v>231</v>
      </c>
      <c r="N8" s="297"/>
      <c r="O8" s="298"/>
      <c r="P8" s="298"/>
      <c r="Q8" s="298"/>
      <c r="R8" s="298"/>
      <c r="S8" s="298"/>
      <c r="T8" s="292"/>
    </row>
    <row r="9" spans="1:20" ht="25.5" customHeight="1" x14ac:dyDescent="0.2">
      <c r="A9" s="133"/>
      <c r="B9" s="296" t="s">
        <v>227</v>
      </c>
      <c r="C9" s="296"/>
      <c r="D9" s="296"/>
      <c r="E9" s="296"/>
      <c r="F9" s="296"/>
      <c r="G9" s="296"/>
      <c r="H9" s="296"/>
      <c r="I9" s="296"/>
      <c r="J9" s="296"/>
      <c r="K9" s="296"/>
      <c r="L9" s="132">
        <f>'Check List Desayuno'!L27</f>
        <v>16</v>
      </c>
      <c r="M9" s="132">
        <f>'Check List Desayuno'!M27</f>
        <v>0</v>
      </c>
      <c r="N9" s="297">
        <f>M9*100/L9</f>
        <v>0</v>
      </c>
      <c r="O9" s="297"/>
      <c r="P9" s="297"/>
      <c r="Q9" s="297"/>
      <c r="R9" s="297"/>
      <c r="S9" s="297"/>
      <c r="T9" s="292"/>
    </row>
    <row r="10" spans="1:20" ht="15.75" x14ac:dyDescent="0.2">
      <c r="A10" s="145"/>
      <c r="B10" s="283" t="s">
        <v>26</v>
      </c>
      <c r="C10" s="283"/>
      <c r="D10" s="283"/>
      <c r="E10" s="283"/>
      <c r="F10" s="283"/>
      <c r="G10" s="283"/>
      <c r="H10" s="283"/>
      <c r="I10" s="283"/>
      <c r="J10" s="283"/>
      <c r="K10" s="283"/>
      <c r="L10" s="148">
        <f>L7+L9</f>
        <v>26</v>
      </c>
      <c r="M10" s="148">
        <f>M7+M9</f>
        <v>10</v>
      </c>
      <c r="N10" s="284">
        <f>M10*100/L10</f>
        <v>38.46153846153846</v>
      </c>
      <c r="O10" s="284"/>
      <c r="P10" s="284"/>
      <c r="Q10" s="284"/>
      <c r="R10" s="284"/>
      <c r="S10" s="284"/>
      <c r="T10" s="148">
        <f>N10*0.56</f>
        <v>21.53846153846154</v>
      </c>
    </row>
    <row r="11" spans="1:20" x14ac:dyDescent="0.2">
      <c r="A11" s="142">
        <v>2</v>
      </c>
      <c r="B11" s="295" t="s">
        <v>34</v>
      </c>
      <c r="C11" s="295"/>
      <c r="D11" s="295"/>
      <c r="E11" s="295"/>
      <c r="F11" s="295"/>
      <c r="G11" s="295"/>
      <c r="H11" s="295"/>
      <c r="I11" s="295"/>
      <c r="J11" s="295"/>
      <c r="K11" s="295"/>
      <c r="L11" s="295"/>
      <c r="M11" s="295"/>
      <c r="N11" s="295"/>
      <c r="O11" s="295"/>
      <c r="P11" s="295"/>
      <c r="Q11" s="295"/>
      <c r="R11" s="295"/>
      <c r="S11" s="295"/>
      <c r="T11" s="295"/>
    </row>
    <row r="12" spans="1:20" ht="22.5" x14ac:dyDescent="0.2">
      <c r="A12" s="146" t="s">
        <v>130</v>
      </c>
      <c r="B12" s="285" t="s">
        <v>209</v>
      </c>
      <c r="C12" s="285"/>
      <c r="D12" s="285"/>
      <c r="E12" s="285"/>
      <c r="F12" s="285"/>
      <c r="G12" s="285"/>
      <c r="H12" s="285"/>
      <c r="I12" s="285"/>
      <c r="J12" s="285"/>
      <c r="K12" s="285"/>
      <c r="L12" s="134" t="s">
        <v>0</v>
      </c>
      <c r="M12" s="134" t="s">
        <v>231</v>
      </c>
      <c r="N12" s="285"/>
      <c r="O12" s="286"/>
      <c r="P12" s="286"/>
      <c r="Q12" s="286"/>
      <c r="R12" s="286"/>
      <c r="S12" s="286"/>
      <c r="T12" s="287"/>
    </row>
    <row r="13" spans="1:20" ht="20.25" customHeight="1" x14ac:dyDescent="0.2">
      <c r="A13" s="135"/>
      <c r="B13" s="285" t="s">
        <v>228</v>
      </c>
      <c r="C13" s="285"/>
      <c r="D13" s="285"/>
      <c r="E13" s="285"/>
      <c r="F13" s="285"/>
      <c r="G13" s="285"/>
      <c r="H13" s="285"/>
      <c r="I13" s="285"/>
      <c r="J13" s="285"/>
      <c r="K13" s="285"/>
      <c r="L13" s="136">
        <f>'Check List Desayuno'!L37</f>
        <v>12</v>
      </c>
      <c r="M13" s="136">
        <f>'Check List Desayuno'!M37</f>
        <v>12</v>
      </c>
      <c r="N13" s="301">
        <f>M13*100/L13</f>
        <v>100</v>
      </c>
      <c r="O13" s="301"/>
      <c r="P13" s="301"/>
      <c r="Q13" s="301"/>
      <c r="R13" s="301"/>
      <c r="S13" s="301"/>
      <c r="T13" s="288"/>
    </row>
    <row r="14" spans="1:20" ht="15.75" x14ac:dyDescent="0.2">
      <c r="A14" s="145"/>
      <c r="B14" s="283" t="s">
        <v>242</v>
      </c>
      <c r="C14" s="283"/>
      <c r="D14" s="283"/>
      <c r="E14" s="283"/>
      <c r="F14" s="283"/>
      <c r="G14" s="283"/>
      <c r="H14" s="283"/>
      <c r="I14" s="283"/>
      <c r="J14" s="283"/>
      <c r="K14" s="283"/>
      <c r="L14" s="148">
        <f>'Check List Desayuno'!L38</f>
        <v>12</v>
      </c>
      <c r="M14" s="148">
        <f>'Check List Desayuno'!M38</f>
        <v>12</v>
      </c>
      <c r="N14" s="284">
        <f>M14*100/L14</f>
        <v>100</v>
      </c>
      <c r="O14" s="284"/>
      <c r="P14" s="284"/>
      <c r="Q14" s="284"/>
      <c r="R14" s="284"/>
      <c r="S14" s="284"/>
      <c r="T14" s="148">
        <f>N14*0.24</f>
        <v>24</v>
      </c>
    </row>
    <row r="15" spans="1:20" ht="15" customHeight="1" x14ac:dyDescent="0.2">
      <c r="A15" s="137">
        <v>3</v>
      </c>
      <c r="B15" s="289" t="s">
        <v>32</v>
      </c>
      <c r="C15" s="290"/>
      <c r="D15" s="290"/>
      <c r="E15" s="290"/>
      <c r="F15" s="290"/>
      <c r="G15" s="290"/>
      <c r="H15" s="290"/>
      <c r="I15" s="290"/>
      <c r="J15" s="290"/>
      <c r="K15" s="290"/>
      <c r="L15" s="290"/>
      <c r="M15" s="290"/>
      <c r="N15" s="290"/>
      <c r="O15" s="290"/>
      <c r="P15" s="290"/>
      <c r="Q15" s="290"/>
      <c r="R15" s="290"/>
      <c r="S15" s="290"/>
      <c r="T15" s="291"/>
    </row>
    <row r="16" spans="1:20" ht="22.5" x14ac:dyDescent="0.2">
      <c r="A16" s="140" t="s">
        <v>261</v>
      </c>
      <c r="B16" s="277" t="s">
        <v>213</v>
      </c>
      <c r="C16" s="278"/>
      <c r="D16" s="278"/>
      <c r="E16" s="278"/>
      <c r="F16" s="278"/>
      <c r="G16" s="278"/>
      <c r="H16" s="278"/>
      <c r="I16" s="278"/>
      <c r="J16" s="278"/>
      <c r="K16" s="278"/>
      <c r="L16" s="138" t="s">
        <v>0</v>
      </c>
      <c r="M16" s="138" t="s">
        <v>231</v>
      </c>
      <c r="N16" s="277"/>
      <c r="O16" s="279"/>
      <c r="P16" s="279"/>
      <c r="Q16" s="279"/>
      <c r="R16" s="279"/>
      <c r="S16" s="279"/>
      <c r="T16" s="149"/>
    </row>
    <row r="17" spans="1:20" ht="25.5" customHeight="1" x14ac:dyDescent="0.2">
      <c r="A17" s="139"/>
      <c r="B17" s="277" t="s">
        <v>229</v>
      </c>
      <c r="C17" s="277"/>
      <c r="D17" s="277"/>
      <c r="E17" s="277"/>
      <c r="F17" s="277"/>
      <c r="G17" s="277"/>
      <c r="H17" s="277"/>
      <c r="I17" s="277"/>
      <c r="J17" s="277"/>
      <c r="K17" s="277"/>
      <c r="L17" s="140">
        <f>'Check List Desayuno'!L46</f>
        <v>10</v>
      </c>
      <c r="M17" s="140">
        <f>'Check List Desayuno'!M46</f>
        <v>10</v>
      </c>
      <c r="N17" s="277">
        <f>M17*100/L17</f>
        <v>100</v>
      </c>
      <c r="O17" s="277"/>
      <c r="P17" s="277"/>
      <c r="Q17" s="277"/>
      <c r="R17" s="277"/>
      <c r="S17" s="277"/>
      <c r="T17" s="149"/>
    </row>
    <row r="18" spans="1:20" ht="15.75" x14ac:dyDescent="0.2">
      <c r="A18" s="27"/>
      <c r="B18" s="281" t="s">
        <v>239</v>
      </c>
      <c r="C18" s="281"/>
      <c r="D18" s="281"/>
      <c r="E18" s="281"/>
      <c r="F18" s="281"/>
      <c r="G18" s="281"/>
      <c r="H18" s="281"/>
      <c r="I18" s="281"/>
      <c r="J18" s="281"/>
      <c r="K18" s="281"/>
      <c r="L18" s="147">
        <f>'Check List Desayuno'!L47</f>
        <v>10</v>
      </c>
      <c r="M18" s="147">
        <f>'Check List Desayuno'!M47</f>
        <v>10</v>
      </c>
      <c r="N18" s="282">
        <f>M18*100/L18</f>
        <v>100</v>
      </c>
      <c r="O18" s="282"/>
      <c r="P18" s="282"/>
      <c r="Q18" s="282"/>
      <c r="R18" s="282"/>
      <c r="S18" s="282"/>
      <c r="T18" s="148">
        <f>N18*0.2</f>
        <v>20</v>
      </c>
    </row>
    <row r="19" spans="1:20" ht="15.75" x14ac:dyDescent="0.2">
      <c r="A19" s="32"/>
      <c r="B19" s="280" t="s">
        <v>39</v>
      </c>
      <c r="C19" s="280"/>
      <c r="D19" s="280"/>
      <c r="E19" s="280"/>
      <c r="F19" s="280"/>
      <c r="G19" s="280"/>
      <c r="H19" s="280"/>
      <c r="I19" s="280"/>
      <c r="J19" s="280"/>
      <c r="K19" s="280"/>
      <c r="L19" s="143">
        <f>L10+L14+L18</f>
        <v>48</v>
      </c>
      <c r="M19" s="143">
        <f>M10+M14+M18</f>
        <v>32</v>
      </c>
      <c r="N19" s="432">
        <f>M19*100/L19</f>
        <v>66.666666666666671</v>
      </c>
      <c r="O19" s="432"/>
      <c r="P19" s="432"/>
      <c r="Q19" s="432"/>
      <c r="R19" s="432"/>
      <c r="S19" s="432"/>
      <c r="T19" s="143">
        <f>SUM(T10:T18)</f>
        <v>65.538461538461547</v>
      </c>
    </row>
  </sheetData>
  <mergeCells count="30">
    <mergeCell ref="T12:T13"/>
    <mergeCell ref="B15:T15"/>
    <mergeCell ref="T7:T9"/>
    <mergeCell ref="A1:T4"/>
    <mergeCell ref="B5:T5"/>
    <mergeCell ref="B11:T11"/>
    <mergeCell ref="B8:K8"/>
    <mergeCell ref="N8:S8"/>
    <mergeCell ref="B7:K7"/>
    <mergeCell ref="N7:S7"/>
    <mergeCell ref="B6:K6"/>
    <mergeCell ref="N6:S6"/>
    <mergeCell ref="B13:K13"/>
    <mergeCell ref="N13:S13"/>
    <mergeCell ref="B9:K9"/>
    <mergeCell ref="N9:S9"/>
    <mergeCell ref="B10:K10"/>
    <mergeCell ref="N10:S10"/>
    <mergeCell ref="B12:K12"/>
    <mergeCell ref="N12:S12"/>
    <mergeCell ref="B14:K14"/>
    <mergeCell ref="N14:S14"/>
    <mergeCell ref="B16:K16"/>
    <mergeCell ref="N16:S16"/>
    <mergeCell ref="B19:K19"/>
    <mergeCell ref="N19:S19"/>
    <mergeCell ref="B17:K17"/>
    <mergeCell ref="N17:S17"/>
    <mergeCell ref="B18:K18"/>
    <mergeCell ref="N18:S18"/>
  </mergeCells>
  <pageMargins left="0.7" right="0.7" top="0.75" bottom="0.75" header="0.3" footer="0.3"/>
  <ignoredErrors>
    <ignoredError sqref="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topLeftCell="A34" zoomScaleNormal="100" workbookViewId="0">
      <selection activeCell="M35" sqref="M35"/>
    </sheetView>
  </sheetViews>
  <sheetFormatPr baseColWidth="10" defaultRowHeight="15" x14ac:dyDescent="0.2"/>
  <cols>
    <col min="1" max="1" width="8.796875" customWidth="1"/>
    <col min="6" max="10" width="8" customWidth="1"/>
    <col min="11" max="11" width="6.8984375" customWidth="1"/>
    <col min="12" max="12" width="9" customWidth="1"/>
    <col min="13" max="13" width="8.296875" customWidth="1"/>
    <col min="14" max="17" width="0" hidden="1" customWidth="1"/>
    <col min="19" max="22" width="8" customWidth="1"/>
  </cols>
  <sheetData>
    <row r="1" spans="1:23" x14ac:dyDescent="0.2">
      <c r="A1" s="226" t="s">
        <v>99</v>
      </c>
      <c r="B1" s="227"/>
      <c r="C1" s="227"/>
      <c r="D1" s="227"/>
      <c r="E1" s="227"/>
      <c r="F1" s="227"/>
      <c r="G1" s="227"/>
      <c r="H1" s="227"/>
      <c r="I1" s="227"/>
      <c r="J1" s="227"/>
      <c r="K1" s="227"/>
      <c r="L1" s="227"/>
      <c r="M1" s="227"/>
      <c r="N1" s="227"/>
      <c r="O1" s="227"/>
      <c r="P1" s="227"/>
      <c r="Q1" s="227"/>
      <c r="R1" s="227"/>
      <c r="S1" s="227"/>
      <c r="T1" s="227"/>
      <c r="U1" s="227"/>
      <c r="V1" s="227"/>
      <c r="W1" s="228"/>
    </row>
    <row r="2" spans="1:23" x14ac:dyDescent="0.2">
      <c r="A2" s="229"/>
      <c r="B2" s="230"/>
      <c r="C2" s="230"/>
      <c r="D2" s="230"/>
      <c r="E2" s="230"/>
      <c r="F2" s="230"/>
      <c r="G2" s="230"/>
      <c r="H2" s="230"/>
      <c r="I2" s="230"/>
      <c r="J2" s="230"/>
      <c r="K2" s="230"/>
      <c r="L2" s="230"/>
      <c r="M2" s="230"/>
      <c r="N2" s="230"/>
      <c r="O2" s="230"/>
      <c r="P2" s="230"/>
      <c r="Q2" s="230"/>
      <c r="R2" s="230"/>
      <c r="S2" s="230"/>
      <c r="T2" s="230"/>
      <c r="U2" s="230"/>
      <c r="V2" s="230"/>
      <c r="W2" s="231"/>
    </row>
    <row r="3" spans="1:23" x14ac:dyDescent="0.2">
      <c r="A3" s="229"/>
      <c r="B3" s="230"/>
      <c r="C3" s="230"/>
      <c r="D3" s="230"/>
      <c r="E3" s="230"/>
      <c r="F3" s="230"/>
      <c r="G3" s="230"/>
      <c r="H3" s="230"/>
      <c r="I3" s="230"/>
      <c r="J3" s="230"/>
      <c r="K3" s="230"/>
      <c r="L3" s="230"/>
      <c r="M3" s="230"/>
      <c r="N3" s="230"/>
      <c r="O3" s="230"/>
      <c r="P3" s="230"/>
      <c r="Q3" s="230"/>
      <c r="R3" s="230"/>
      <c r="S3" s="230"/>
      <c r="T3" s="230"/>
      <c r="U3" s="230"/>
      <c r="V3" s="230"/>
      <c r="W3" s="231"/>
    </row>
    <row r="4" spans="1:23" x14ac:dyDescent="0.2">
      <c r="A4" s="232"/>
      <c r="B4" s="233"/>
      <c r="C4" s="233"/>
      <c r="D4" s="233"/>
      <c r="E4" s="233"/>
      <c r="F4" s="233"/>
      <c r="G4" s="233"/>
      <c r="H4" s="233"/>
      <c r="I4" s="233"/>
      <c r="J4" s="233"/>
      <c r="K4" s="233"/>
      <c r="L4" s="233"/>
      <c r="M4" s="233"/>
      <c r="N4" s="233"/>
      <c r="O4" s="233"/>
      <c r="P4" s="233"/>
      <c r="Q4" s="233"/>
      <c r="R4" s="233"/>
      <c r="S4" s="233"/>
      <c r="T4" s="233"/>
      <c r="U4" s="233"/>
      <c r="V4" s="233"/>
      <c r="W4" s="234"/>
    </row>
    <row r="5" spans="1:23" x14ac:dyDescent="0.2">
      <c r="A5" s="235" t="s">
        <v>19</v>
      </c>
      <c r="B5" s="235"/>
      <c r="C5" s="235"/>
      <c r="D5" s="235"/>
      <c r="E5" s="236" t="s">
        <v>100</v>
      </c>
      <c r="F5" s="237"/>
      <c r="G5" s="237"/>
      <c r="H5" s="237"/>
      <c r="I5" s="237"/>
      <c r="J5" s="237"/>
      <c r="K5" s="237"/>
      <c r="L5" s="237"/>
      <c r="M5" s="237"/>
      <c r="N5" s="237"/>
      <c r="O5" s="237"/>
      <c r="P5" s="237"/>
      <c r="Q5" s="237"/>
      <c r="R5" s="237"/>
      <c r="S5" s="237"/>
      <c r="T5" s="237"/>
      <c r="U5" s="236" t="s">
        <v>6</v>
      </c>
      <c r="V5" s="236"/>
      <c r="W5" s="236"/>
    </row>
    <row r="6" spans="1:23" x14ac:dyDescent="0.2">
      <c r="A6" s="238" t="s">
        <v>20</v>
      </c>
      <c r="B6" s="239"/>
      <c r="C6" s="239"/>
      <c r="D6" s="239"/>
      <c r="E6" s="239"/>
      <c r="F6" s="239"/>
      <c r="G6" s="239"/>
      <c r="H6" s="239"/>
      <c r="I6" s="239"/>
      <c r="J6" s="239"/>
      <c r="K6" s="239"/>
      <c r="L6" s="239"/>
      <c r="M6" s="239"/>
      <c r="N6" s="239"/>
      <c r="O6" s="239"/>
      <c r="P6" s="239"/>
      <c r="Q6" s="239"/>
      <c r="R6" s="239"/>
      <c r="S6" s="239"/>
      <c r="T6" s="240"/>
      <c r="U6" s="236" t="s">
        <v>7</v>
      </c>
      <c r="V6" s="236"/>
      <c r="W6" s="236"/>
    </row>
    <row r="7" spans="1:23" x14ac:dyDescent="0.2">
      <c r="A7" s="238" t="s">
        <v>8</v>
      </c>
      <c r="B7" s="239"/>
      <c r="C7" s="241"/>
      <c r="D7" s="242"/>
      <c r="E7" s="243"/>
      <c r="F7" s="239"/>
      <c r="G7" s="239"/>
      <c r="H7" s="239"/>
      <c r="I7" s="239"/>
      <c r="J7" s="239"/>
      <c r="K7" s="239"/>
      <c r="L7" s="239"/>
      <c r="M7" s="239"/>
      <c r="N7" s="239"/>
      <c r="O7" s="239"/>
      <c r="P7" s="239"/>
      <c r="Q7" s="239"/>
      <c r="R7" s="239"/>
      <c r="S7" s="239"/>
      <c r="T7" s="240"/>
      <c r="U7" s="236" t="s">
        <v>21</v>
      </c>
      <c r="V7" s="236"/>
      <c r="W7" s="236"/>
    </row>
    <row r="8" spans="1:23" x14ac:dyDescent="0.2">
      <c r="A8" s="244" t="s">
        <v>22</v>
      </c>
      <c r="B8" s="245"/>
      <c r="C8" s="245"/>
      <c r="D8" s="246"/>
      <c r="E8" s="247"/>
      <c r="F8" s="248"/>
      <c r="G8" s="248"/>
      <c r="H8" s="248"/>
      <c r="I8" s="248"/>
      <c r="J8" s="248"/>
      <c r="K8" s="248"/>
      <c r="L8" s="248"/>
      <c r="M8" s="248"/>
      <c r="N8" s="248"/>
      <c r="O8" s="248"/>
      <c r="P8" s="248"/>
      <c r="Q8" s="248"/>
      <c r="R8" s="248"/>
      <c r="S8" s="248"/>
      <c r="T8" s="249"/>
      <c r="U8" s="247"/>
      <c r="V8" s="248"/>
      <c r="W8" s="249"/>
    </row>
    <row r="9" spans="1:23" ht="41.25" customHeight="1" x14ac:dyDescent="0.2">
      <c r="A9" s="250" t="s">
        <v>236</v>
      </c>
      <c r="B9" s="251"/>
      <c r="C9" s="251"/>
      <c r="D9" s="251"/>
      <c r="E9" s="251"/>
      <c r="F9" s="251"/>
      <c r="G9" s="251"/>
      <c r="H9" s="251"/>
      <c r="I9" s="251"/>
      <c r="J9" s="251"/>
      <c r="K9" s="251"/>
      <c r="L9" s="251"/>
      <c r="M9" s="251"/>
      <c r="N9" s="251"/>
      <c r="O9" s="251"/>
      <c r="P9" s="251"/>
      <c r="Q9" s="251"/>
      <c r="R9" s="251"/>
      <c r="S9" s="251"/>
      <c r="T9" s="251"/>
      <c r="U9" s="251"/>
      <c r="V9" s="251"/>
      <c r="W9" s="251"/>
    </row>
    <row r="10" spans="1:23" x14ac:dyDescent="0.2">
      <c r="A10" s="20">
        <v>1</v>
      </c>
      <c r="B10" s="218" t="s">
        <v>104</v>
      </c>
      <c r="C10" s="252"/>
      <c r="D10" s="252"/>
      <c r="E10" s="252"/>
      <c r="F10" s="252"/>
      <c r="G10" s="252"/>
      <c r="H10" s="252"/>
      <c r="I10" s="252"/>
      <c r="J10" s="252"/>
      <c r="K10" s="252"/>
      <c r="L10" s="252"/>
      <c r="M10" s="252"/>
      <c r="N10" s="252"/>
      <c r="O10" s="252"/>
      <c r="P10" s="252"/>
      <c r="Q10" s="252"/>
      <c r="R10" s="252"/>
      <c r="S10" s="252"/>
      <c r="T10" s="252"/>
      <c r="U10" s="252"/>
      <c r="V10" s="252"/>
      <c r="W10" s="253"/>
    </row>
    <row r="11" spans="1:23" ht="56.25" x14ac:dyDescent="0.2">
      <c r="A11" s="22" t="s">
        <v>131</v>
      </c>
      <c r="B11" s="218" t="s">
        <v>247</v>
      </c>
      <c r="C11" s="254"/>
      <c r="D11" s="254"/>
      <c r="E11" s="254"/>
      <c r="F11" s="254"/>
      <c r="G11" s="254"/>
      <c r="H11" s="254"/>
      <c r="I11" s="254"/>
      <c r="J11" s="254"/>
      <c r="K11" s="255"/>
      <c r="L11" s="6" t="s">
        <v>0</v>
      </c>
      <c r="M11" s="7" t="s">
        <v>9</v>
      </c>
      <c r="N11" s="6" t="s">
        <v>0</v>
      </c>
      <c r="O11" s="8" t="s">
        <v>10</v>
      </c>
      <c r="P11" s="6" t="s">
        <v>0</v>
      </c>
      <c r="Q11" s="8" t="s">
        <v>10</v>
      </c>
      <c r="R11" s="218" t="s">
        <v>11</v>
      </c>
      <c r="S11" s="252"/>
      <c r="T11" s="252"/>
      <c r="U11" s="252"/>
      <c r="V11" s="252"/>
      <c r="W11" s="253"/>
    </row>
    <row r="12" spans="1:23" ht="23.25" customHeight="1" x14ac:dyDescent="0.2">
      <c r="A12" s="9" t="s">
        <v>162</v>
      </c>
      <c r="B12" s="215" t="s">
        <v>249</v>
      </c>
      <c r="C12" s="216"/>
      <c r="D12" s="216"/>
      <c r="E12" s="216"/>
      <c r="F12" s="216"/>
      <c r="G12" s="216"/>
      <c r="H12" s="216"/>
      <c r="I12" s="216"/>
      <c r="J12" s="216"/>
      <c r="K12" s="217"/>
      <c r="L12" s="10">
        <v>2</v>
      </c>
      <c r="M12" s="11">
        <v>2</v>
      </c>
      <c r="N12" s="10">
        <v>2</v>
      </c>
      <c r="O12" s="12"/>
      <c r="P12" s="10">
        <v>2</v>
      </c>
      <c r="Q12" s="13"/>
      <c r="R12" s="221"/>
      <c r="S12" s="222"/>
      <c r="T12" s="222"/>
      <c r="U12" s="222"/>
      <c r="V12" s="222"/>
      <c r="W12" s="223"/>
    </row>
    <row r="13" spans="1:23" ht="20.25" customHeight="1" x14ac:dyDescent="0.2">
      <c r="A13" s="9" t="s">
        <v>12</v>
      </c>
      <c r="B13" s="215" t="s">
        <v>251</v>
      </c>
      <c r="C13" s="216"/>
      <c r="D13" s="216"/>
      <c r="E13" s="216"/>
      <c r="F13" s="216"/>
      <c r="G13" s="216"/>
      <c r="H13" s="216"/>
      <c r="I13" s="216"/>
      <c r="J13" s="216"/>
      <c r="K13" s="217"/>
      <c r="L13" s="10">
        <v>2</v>
      </c>
      <c r="M13" s="11">
        <v>2</v>
      </c>
      <c r="N13" s="10"/>
      <c r="O13" s="12"/>
      <c r="P13" s="10"/>
      <c r="Q13" s="13"/>
      <c r="R13" s="221"/>
      <c r="S13" s="224"/>
      <c r="T13" s="224"/>
      <c r="U13" s="224"/>
      <c r="V13" s="224"/>
      <c r="W13" s="225"/>
    </row>
    <row r="14" spans="1:23" ht="23.25" customHeight="1" x14ac:dyDescent="0.2">
      <c r="A14" s="9" t="s">
        <v>23</v>
      </c>
      <c r="B14" s="215" t="s">
        <v>248</v>
      </c>
      <c r="C14" s="216"/>
      <c r="D14" s="216"/>
      <c r="E14" s="216"/>
      <c r="F14" s="216"/>
      <c r="G14" s="216"/>
      <c r="H14" s="216"/>
      <c r="I14" s="216"/>
      <c r="J14" s="216"/>
      <c r="K14" s="217"/>
      <c r="L14" s="10">
        <v>2</v>
      </c>
      <c r="M14" s="11">
        <v>2</v>
      </c>
      <c r="N14" s="10"/>
      <c r="O14" s="12"/>
      <c r="P14" s="10"/>
      <c r="Q14" s="13"/>
      <c r="R14" s="221"/>
      <c r="S14" s="224"/>
      <c r="T14" s="224"/>
      <c r="U14" s="224"/>
      <c r="V14" s="224"/>
      <c r="W14" s="225"/>
    </row>
    <row r="15" spans="1:23" ht="21" customHeight="1" x14ac:dyDescent="0.2">
      <c r="A15" s="9" t="s">
        <v>24</v>
      </c>
      <c r="B15" s="215" t="s">
        <v>250</v>
      </c>
      <c r="C15" s="216"/>
      <c r="D15" s="216"/>
      <c r="E15" s="216"/>
      <c r="F15" s="216"/>
      <c r="G15" s="216"/>
      <c r="H15" s="216"/>
      <c r="I15" s="216"/>
      <c r="J15" s="216"/>
      <c r="K15" s="217"/>
      <c r="L15" s="10">
        <v>2</v>
      </c>
      <c r="M15" s="11">
        <v>2</v>
      </c>
      <c r="N15" s="10">
        <v>2</v>
      </c>
      <c r="O15" s="12"/>
      <c r="P15" s="10">
        <v>2</v>
      </c>
      <c r="Q15" s="13"/>
      <c r="R15" s="221"/>
      <c r="S15" s="222"/>
      <c r="T15" s="222"/>
      <c r="U15" s="222"/>
      <c r="V15" s="222"/>
      <c r="W15" s="223"/>
    </row>
    <row r="16" spans="1:23" ht="26.25" customHeight="1" x14ac:dyDescent="0.2">
      <c r="A16" s="23" t="s">
        <v>25</v>
      </c>
      <c r="B16" s="215" t="s">
        <v>252</v>
      </c>
      <c r="C16" s="216"/>
      <c r="D16" s="216"/>
      <c r="E16" s="216"/>
      <c r="F16" s="216"/>
      <c r="G16" s="216"/>
      <c r="H16" s="216"/>
      <c r="I16" s="216"/>
      <c r="J16" s="216"/>
      <c r="K16" s="217"/>
      <c r="L16" s="10">
        <v>2</v>
      </c>
      <c r="M16" s="11">
        <v>2</v>
      </c>
      <c r="N16" s="10"/>
      <c r="O16" s="12"/>
      <c r="P16" s="10"/>
      <c r="Q16" s="13"/>
      <c r="R16" s="221"/>
      <c r="S16" s="224"/>
      <c r="T16" s="224"/>
      <c r="U16" s="224"/>
      <c r="V16" s="224"/>
      <c r="W16" s="225"/>
    </row>
    <row r="17" spans="1:23" x14ac:dyDescent="0.2">
      <c r="A17" s="28"/>
      <c r="B17" s="206" t="s">
        <v>253</v>
      </c>
      <c r="C17" s="207"/>
      <c r="D17" s="207"/>
      <c r="E17" s="207"/>
      <c r="F17" s="207"/>
      <c r="G17" s="207"/>
      <c r="H17" s="207"/>
      <c r="I17" s="207"/>
      <c r="J17" s="207"/>
      <c r="K17" s="208"/>
      <c r="L17" s="31">
        <f>SUM(L12:L16)</f>
        <v>10</v>
      </c>
      <c r="M17" s="31">
        <f>SUM(M12:M16)</f>
        <v>10</v>
      </c>
      <c r="N17" s="29">
        <f>SUM(N10:N15)</f>
        <v>4</v>
      </c>
      <c r="O17" s="29">
        <f>SUM(O10:O15)</f>
        <v>0</v>
      </c>
      <c r="P17" s="29">
        <f>SUM(P10:P15)</f>
        <v>4</v>
      </c>
      <c r="Q17" s="29">
        <f>SUM(Q10:Q15)</f>
        <v>0</v>
      </c>
      <c r="R17" s="256"/>
      <c r="S17" s="257"/>
      <c r="T17" s="257"/>
      <c r="U17" s="257"/>
      <c r="V17" s="257"/>
      <c r="W17" s="258"/>
    </row>
    <row r="18" spans="1:23" ht="56.25" x14ac:dyDescent="0.2">
      <c r="A18" s="22">
        <v>1.2</v>
      </c>
      <c r="B18" s="218" t="s">
        <v>226</v>
      </c>
      <c r="C18" s="219"/>
      <c r="D18" s="219"/>
      <c r="E18" s="219"/>
      <c r="F18" s="219"/>
      <c r="G18" s="219"/>
      <c r="H18" s="219"/>
      <c r="I18" s="219"/>
      <c r="J18" s="219"/>
      <c r="K18" s="220"/>
      <c r="L18" s="6" t="s">
        <v>0</v>
      </c>
      <c r="M18" s="7" t="s">
        <v>36</v>
      </c>
      <c r="N18" s="6" t="s">
        <v>0</v>
      </c>
      <c r="O18" s="8" t="s">
        <v>13</v>
      </c>
      <c r="P18" s="6" t="s">
        <v>0</v>
      </c>
      <c r="Q18" s="18" t="s">
        <v>14</v>
      </c>
      <c r="R18" s="218" t="s">
        <v>15</v>
      </c>
      <c r="S18" s="252"/>
      <c r="T18" s="252"/>
      <c r="U18" s="252"/>
      <c r="V18" s="252"/>
      <c r="W18" s="253"/>
    </row>
    <row r="19" spans="1:23" x14ac:dyDescent="0.2">
      <c r="A19" s="9" t="s">
        <v>16</v>
      </c>
      <c r="B19" s="215" t="s">
        <v>141</v>
      </c>
      <c r="C19" s="216"/>
      <c r="D19" s="216"/>
      <c r="E19" s="216"/>
      <c r="F19" s="216"/>
      <c r="G19" s="216"/>
      <c r="H19" s="216"/>
      <c r="I19" s="216"/>
      <c r="J19" s="216"/>
      <c r="K19" s="217"/>
      <c r="L19" s="10">
        <v>2</v>
      </c>
      <c r="M19" s="11">
        <v>0</v>
      </c>
      <c r="N19" s="10">
        <v>2</v>
      </c>
      <c r="O19" s="12">
        <v>0</v>
      </c>
      <c r="P19" s="10">
        <v>2</v>
      </c>
      <c r="Q19" s="12">
        <v>0</v>
      </c>
      <c r="R19" s="221"/>
      <c r="S19" s="222"/>
      <c r="T19" s="222"/>
      <c r="U19" s="222"/>
      <c r="V19" s="222"/>
      <c r="W19" s="223"/>
    </row>
    <row r="20" spans="1:23" x14ac:dyDescent="0.2">
      <c r="A20" s="9" t="s">
        <v>17</v>
      </c>
      <c r="B20" s="215" t="s">
        <v>142</v>
      </c>
      <c r="C20" s="216"/>
      <c r="D20" s="216"/>
      <c r="E20" s="216"/>
      <c r="F20" s="216"/>
      <c r="G20" s="216"/>
      <c r="H20" s="216"/>
      <c r="I20" s="216"/>
      <c r="J20" s="216"/>
      <c r="K20" s="217"/>
      <c r="L20" s="10">
        <v>2</v>
      </c>
      <c r="M20" s="11">
        <v>0</v>
      </c>
      <c r="N20" s="10">
        <v>2</v>
      </c>
      <c r="O20" s="12">
        <v>0</v>
      </c>
      <c r="P20" s="10">
        <v>2</v>
      </c>
      <c r="Q20" s="12">
        <v>0</v>
      </c>
      <c r="R20" s="221"/>
      <c r="S20" s="224"/>
      <c r="T20" s="224"/>
      <c r="U20" s="224"/>
      <c r="V20" s="224"/>
      <c r="W20" s="225"/>
    </row>
    <row r="21" spans="1:23" x14ac:dyDescent="0.2">
      <c r="A21" s="9" t="s">
        <v>27</v>
      </c>
      <c r="B21" s="215" t="s">
        <v>143</v>
      </c>
      <c r="C21" s="216"/>
      <c r="D21" s="216"/>
      <c r="E21" s="216"/>
      <c r="F21" s="216"/>
      <c r="G21" s="216"/>
      <c r="H21" s="216"/>
      <c r="I21" s="216"/>
      <c r="J21" s="216"/>
      <c r="K21" s="217"/>
      <c r="L21" s="10">
        <v>2</v>
      </c>
      <c r="M21" s="11">
        <v>0</v>
      </c>
      <c r="N21" s="10">
        <v>2</v>
      </c>
      <c r="O21" s="12">
        <v>0</v>
      </c>
      <c r="P21" s="10">
        <v>2</v>
      </c>
      <c r="Q21" s="12">
        <v>0</v>
      </c>
      <c r="R21" s="221"/>
      <c r="S21" s="224"/>
      <c r="T21" s="224"/>
      <c r="U21" s="224"/>
      <c r="V21" s="224"/>
      <c r="W21" s="225"/>
    </row>
    <row r="22" spans="1:23" x14ac:dyDescent="0.2">
      <c r="A22" s="9" t="s">
        <v>18</v>
      </c>
      <c r="B22" s="215" t="s">
        <v>144</v>
      </c>
      <c r="C22" s="216"/>
      <c r="D22" s="216"/>
      <c r="E22" s="216"/>
      <c r="F22" s="216"/>
      <c r="G22" s="216"/>
      <c r="H22" s="216"/>
      <c r="I22" s="216"/>
      <c r="J22" s="216"/>
      <c r="K22" s="217"/>
      <c r="L22" s="10">
        <v>2</v>
      </c>
      <c r="M22" s="11">
        <v>0</v>
      </c>
      <c r="N22" s="10">
        <v>2</v>
      </c>
      <c r="O22" s="12">
        <v>0</v>
      </c>
      <c r="P22" s="10">
        <v>2</v>
      </c>
      <c r="Q22" s="12">
        <v>0</v>
      </c>
      <c r="R22" s="221"/>
      <c r="S22" s="224"/>
      <c r="T22" s="224"/>
      <c r="U22" s="224"/>
      <c r="V22" s="224"/>
      <c r="W22" s="225"/>
    </row>
    <row r="23" spans="1:23" x14ac:dyDescent="0.2">
      <c r="A23" s="9" t="s">
        <v>28</v>
      </c>
      <c r="B23" s="215" t="s">
        <v>145</v>
      </c>
      <c r="C23" s="216"/>
      <c r="D23" s="216"/>
      <c r="E23" s="216"/>
      <c r="F23" s="216"/>
      <c r="G23" s="216"/>
      <c r="H23" s="216"/>
      <c r="I23" s="216"/>
      <c r="J23" s="216"/>
      <c r="K23" s="217"/>
      <c r="L23" s="10">
        <v>2</v>
      </c>
      <c r="M23" s="11">
        <v>0</v>
      </c>
      <c r="N23" s="10"/>
      <c r="O23" s="12"/>
      <c r="P23" s="10"/>
      <c r="Q23" s="12"/>
      <c r="R23" s="221"/>
      <c r="S23" s="222"/>
      <c r="T23" s="222"/>
      <c r="U23" s="222"/>
      <c r="V23" s="222"/>
      <c r="W23" s="223"/>
    </row>
    <row r="24" spans="1:23" x14ac:dyDescent="0.2">
      <c r="A24" s="9" t="s">
        <v>29</v>
      </c>
      <c r="B24" s="203" t="s">
        <v>146</v>
      </c>
      <c r="C24" s="204"/>
      <c r="D24" s="204"/>
      <c r="E24" s="204"/>
      <c r="F24" s="204"/>
      <c r="G24" s="204"/>
      <c r="H24" s="204"/>
      <c r="I24" s="204"/>
      <c r="J24" s="204"/>
      <c r="K24" s="205"/>
      <c r="L24" s="10">
        <v>2</v>
      </c>
      <c r="M24" s="11">
        <v>0</v>
      </c>
      <c r="N24" s="10"/>
      <c r="O24" s="12"/>
      <c r="P24" s="10"/>
      <c r="Q24" s="12"/>
      <c r="R24" s="221"/>
      <c r="S24" s="224"/>
      <c r="T24" s="224"/>
      <c r="U24" s="224"/>
      <c r="V24" s="224"/>
      <c r="W24" s="225"/>
    </row>
    <row r="25" spans="1:23" x14ac:dyDescent="0.2">
      <c r="A25" s="9" t="s">
        <v>30</v>
      </c>
      <c r="B25" s="203" t="s">
        <v>147</v>
      </c>
      <c r="C25" s="204"/>
      <c r="D25" s="204"/>
      <c r="E25" s="204"/>
      <c r="F25" s="204"/>
      <c r="G25" s="204"/>
      <c r="H25" s="204"/>
      <c r="I25" s="204"/>
      <c r="J25" s="204"/>
      <c r="K25" s="205"/>
      <c r="L25" s="10">
        <v>2</v>
      </c>
      <c r="M25" s="11">
        <v>0</v>
      </c>
      <c r="N25" s="10"/>
      <c r="O25" s="12"/>
      <c r="P25" s="10"/>
      <c r="Q25" s="12"/>
      <c r="R25" s="221"/>
      <c r="S25" s="224"/>
      <c r="T25" s="224"/>
      <c r="U25" s="224"/>
      <c r="V25" s="224"/>
      <c r="W25" s="225"/>
    </row>
    <row r="26" spans="1:23" x14ac:dyDescent="0.2">
      <c r="A26" s="9" t="s">
        <v>31</v>
      </c>
      <c r="B26" s="265" t="s">
        <v>148</v>
      </c>
      <c r="C26" s="266"/>
      <c r="D26" s="266"/>
      <c r="E26" s="266"/>
      <c r="F26" s="266"/>
      <c r="G26" s="266"/>
      <c r="H26" s="266"/>
      <c r="I26" s="266"/>
      <c r="J26" s="266"/>
      <c r="K26" s="267"/>
      <c r="L26" s="10">
        <v>2</v>
      </c>
      <c r="M26" s="11">
        <v>0</v>
      </c>
      <c r="N26" s="10"/>
      <c r="O26" s="12"/>
      <c r="P26" s="10"/>
      <c r="Q26" s="12"/>
      <c r="R26" s="221"/>
      <c r="S26" s="224"/>
      <c r="T26" s="224"/>
      <c r="U26" s="224"/>
      <c r="V26" s="224"/>
      <c r="W26" s="225"/>
    </row>
    <row r="27" spans="1:23" x14ac:dyDescent="0.2">
      <c r="A27" s="9" t="s">
        <v>214</v>
      </c>
      <c r="B27" s="215" t="s">
        <v>149</v>
      </c>
      <c r="C27" s="216"/>
      <c r="D27" s="216"/>
      <c r="E27" s="216"/>
      <c r="F27" s="216"/>
      <c r="G27" s="216"/>
      <c r="H27" s="216"/>
      <c r="I27" s="216"/>
      <c r="J27" s="216"/>
      <c r="K27" s="217"/>
      <c r="L27" s="10">
        <v>2</v>
      </c>
      <c r="M27" s="11">
        <v>0</v>
      </c>
      <c r="N27" s="10"/>
      <c r="O27" s="12"/>
      <c r="P27" s="10"/>
      <c r="Q27" s="12"/>
      <c r="R27" s="221"/>
      <c r="S27" s="224"/>
      <c r="T27" s="224"/>
      <c r="U27" s="224"/>
      <c r="V27" s="224"/>
      <c r="W27" s="225"/>
    </row>
    <row r="28" spans="1:23" x14ac:dyDescent="0.2">
      <c r="A28" s="9" t="s">
        <v>215</v>
      </c>
      <c r="B28" s="215" t="s">
        <v>150</v>
      </c>
      <c r="C28" s="216"/>
      <c r="D28" s="216"/>
      <c r="E28" s="216"/>
      <c r="F28" s="216"/>
      <c r="G28" s="216"/>
      <c r="H28" s="216"/>
      <c r="I28" s="216"/>
      <c r="J28" s="216"/>
      <c r="K28" s="217"/>
      <c r="L28" s="10">
        <v>2</v>
      </c>
      <c r="M28" s="11">
        <v>0</v>
      </c>
      <c r="N28" s="10"/>
      <c r="O28" s="12"/>
      <c r="P28" s="10"/>
      <c r="Q28" s="12"/>
      <c r="R28" s="221"/>
      <c r="S28" s="222"/>
      <c r="T28" s="222"/>
      <c r="U28" s="222"/>
      <c r="V28" s="222"/>
      <c r="W28" s="223"/>
    </row>
    <row r="29" spans="1:23" x14ac:dyDescent="0.2">
      <c r="A29" s="9" t="s">
        <v>216</v>
      </c>
      <c r="B29" s="215" t="s">
        <v>151</v>
      </c>
      <c r="C29" s="216"/>
      <c r="D29" s="216"/>
      <c r="E29" s="216"/>
      <c r="F29" s="216"/>
      <c r="G29" s="216"/>
      <c r="H29" s="216"/>
      <c r="I29" s="216"/>
      <c r="J29" s="216"/>
      <c r="K29" s="217"/>
      <c r="L29" s="10">
        <v>2</v>
      </c>
      <c r="M29" s="11">
        <v>0</v>
      </c>
      <c r="N29" s="10"/>
      <c r="O29" s="12"/>
      <c r="P29" s="10"/>
      <c r="Q29" s="12"/>
      <c r="R29" s="221"/>
      <c r="S29" s="224"/>
      <c r="T29" s="224"/>
      <c r="U29" s="224"/>
      <c r="V29" s="224"/>
      <c r="W29" s="225"/>
    </row>
    <row r="30" spans="1:23" x14ac:dyDescent="0.2">
      <c r="A30" s="9" t="s">
        <v>217</v>
      </c>
      <c r="B30" s="215" t="s">
        <v>152</v>
      </c>
      <c r="C30" s="216"/>
      <c r="D30" s="216"/>
      <c r="E30" s="216"/>
      <c r="F30" s="216"/>
      <c r="G30" s="216"/>
      <c r="H30" s="216"/>
      <c r="I30" s="216"/>
      <c r="J30" s="216"/>
      <c r="K30" s="217"/>
      <c r="L30" s="10">
        <v>2</v>
      </c>
      <c r="M30" s="11">
        <v>0</v>
      </c>
      <c r="N30" s="10"/>
      <c r="O30" s="12"/>
      <c r="P30" s="10"/>
      <c r="Q30" s="12"/>
      <c r="R30" s="221"/>
      <c r="S30" s="224"/>
      <c r="T30" s="224"/>
      <c r="U30" s="224"/>
      <c r="V30" s="224"/>
      <c r="W30" s="225"/>
    </row>
    <row r="31" spans="1:23" x14ac:dyDescent="0.2">
      <c r="A31" s="9" t="s">
        <v>218</v>
      </c>
      <c r="B31" s="215" t="s">
        <v>153</v>
      </c>
      <c r="C31" s="216"/>
      <c r="D31" s="216"/>
      <c r="E31" s="216"/>
      <c r="F31" s="216"/>
      <c r="G31" s="216"/>
      <c r="H31" s="216"/>
      <c r="I31" s="216"/>
      <c r="J31" s="216"/>
      <c r="K31" s="217"/>
      <c r="L31" s="10">
        <v>2</v>
      </c>
      <c r="M31" s="11">
        <v>0</v>
      </c>
      <c r="N31" s="10"/>
      <c r="O31" s="12"/>
      <c r="P31" s="10"/>
      <c r="Q31" s="12"/>
      <c r="R31" s="221"/>
      <c r="S31" s="222"/>
      <c r="T31" s="222"/>
      <c r="U31" s="222"/>
      <c r="V31" s="222"/>
      <c r="W31" s="223"/>
    </row>
    <row r="32" spans="1:23" x14ac:dyDescent="0.2">
      <c r="A32" s="9" t="s">
        <v>219</v>
      </c>
      <c r="B32" s="203" t="s">
        <v>154</v>
      </c>
      <c r="C32" s="204"/>
      <c r="D32" s="204"/>
      <c r="E32" s="204"/>
      <c r="F32" s="204"/>
      <c r="G32" s="204"/>
      <c r="H32" s="204"/>
      <c r="I32" s="204"/>
      <c r="J32" s="204"/>
      <c r="K32" s="205"/>
      <c r="L32" s="10">
        <v>2</v>
      </c>
      <c r="M32" s="11">
        <v>0</v>
      </c>
      <c r="N32" s="10"/>
      <c r="O32" s="12"/>
      <c r="P32" s="10"/>
      <c r="Q32" s="12"/>
      <c r="R32" s="221"/>
      <c r="S32" s="224"/>
      <c r="T32" s="224"/>
      <c r="U32" s="224"/>
      <c r="V32" s="224"/>
      <c r="W32" s="225"/>
    </row>
    <row r="33" spans="1:23" x14ac:dyDescent="0.2">
      <c r="A33" s="9" t="s">
        <v>220</v>
      </c>
      <c r="B33" s="203" t="s">
        <v>155</v>
      </c>
      <c r="C33" s="204"/>
      <c r="D33" s="204"/>
      <c r="E33" s="204"/>
      <c r="F33" s="204"/>
      <c r="G33" s="204"/>
      <c r="H33" s="204"/>
      <c r="I33" s="204"/>
      <c r="J33" s="204"/>
      <c r="K33" s="205"/>
      <c r="L33" s="10">
        <v>2</v>
      </c>
      <c r="M33" s="11">
        <v>0</v>
      </c>
      <c r="N33" s="10"/>
      <c r="O33" s="12"/>
      <c r="P33" s="10"/>
      <c r="Q33" s="12"/>
      <c r="R33" s="221"/>
      <c r="S33" s="224"/>
      <c r="T33" s="224"/>
      <c r="U33" s="224"/>
      <c r="V33" s="224"/>
      <c r="W33" s="225"/>
    </row>
    <row r="34" spans="1:23" x14ac:dyDescent="0.2">
      <c r="A34" s="9" t="s">
        <v>221</v>
      </c>
      <c r="B34" s="265" t="s">
        <v>156</v>
      </c>
      <c r="C34" s="266"/>
      <c r="D34" s="266"/>
      <c r="E34" s="266"/>
      <c r="F34" s="266"/>
      <c r="G34" s="266"/>
      <c r="H34" s="266"/>
      <c r="I34" s="266"/>
      <c r="J34" s="266"/>
      <c r="K34" s="267"/>
      <c r="L34" s="10">
        <v>2</v>
      </c>
      <c r="M34" s="11">
        <v>0</v>
      </c>
      <c r="N34" s="10"/>
      <c r="O34" s="12"/>
      <c r="P34" s="10"/>
      <c r="Q34" s="12"/>
      <c r="R34" s="221"/>
      <c r="S34" s="224"/>
      <c r="T34" s="224"/>
      <c r="U34" s="224"/>
      <c r="V34" s="224"/>
      <c r="W34" s="225"/>
    </row>
    <row r="35" spans="1:23" x14ac:dyDescent="0.2">
      <c r="A35" s="30"/>
      <c r="B35" s="206" t="s">
        <v>227</v>
      </c>
      <c r="C35" s="207"/>
      <c r="D35" s="207"/>
      <c r="E35" s="207"/>
      <c r="F35" s="207"/>
      <c r="G35" s="207"/>
      <c r="H35" s="207"/>
      <c r="I35" s="207"/>
      <c r="J35" s="207"/>
      <c r="K35" s="208"/>
      <c r="L35" s="31">
        <f>SUM(L19:L34)</f>
        <v>32</v>
      </c>
      <c r="M35" s="31">
        <f>SUM(M19:M34)</f>
        <v>0</v>
      </c>
      <c r="N35" s="31">
        <f t="shared" ref="N35:Q35" si="0">SUM(N19:N22)</f>
        <v>8</v>
      </c>
      <c r="O35" s="31">
        <f t="shared" si="0"/>
        <v>0</v>
      </c>
      <c r="P35" s="31">
        <f t="shared" si="0"/>
        <v>8</v>
      </c>
      <c r="Q35" s="31">
        <f t="shared" si="0"/>
        <v>0</v>
      </c>
      <c r="R35" s="206"/>
      <c r="S35" s="207"/>
      <c r="T35" s="207"/>
      <c r="U35" s="207"/>
      <c r="V35" s="207"/>
      <c r="W35" s="208"/>
    </row>
    <row r="36" spans="1:23" x14ac:dyDescent="0.2">
      <c r="A36" s="25"/>
      <c r="B36" s="209" t="s">
        <v>244</v>
      </c>
      <c r="C36" s="210"/>
      <c r="D36" s="210"/>
      <c r="E36" s="210"/>
      <c r="F36" s="210"/>
      <c r="G36" s="210"/>
      <c r="H36" s="210"/>
      <c r="I36" s="210"/>
      <c r="J36" s="210"/>
      <c r="K36" s="211"/>
      <c r="L36" s="73">
        <f>L17+L35</f>
        <v>42</v>
      </c>
      <c r="M36" s="73">
        <f>M17+M35</f>
        <v>10</v>
      </c>
      <c r="N36" s="24" t="e">
        <f>+N17+N35+#REF!</f>
        <v>#REF!</v>
      </c>
      <c r="O36" s="24" t="e">
        <f>+O17+O35+#REF!</f>
        <v>#REF!</v>
      </c>
      <c r="P36" s="24" t="e">
        <f>+P17+P35+#REF!</f>
        <v>#REF!</v>
      </c>
      <c r="Q36" s="24" t="e">
        <f>+Q17+Q35+#REF!</f>
        <v>#REF!</v>
      </c>
      <c r="R36" s="212"/>
      <c r="S36" s="213"/>
      <c r="T36" s="213"/>
      <c r="U36" s="213"/>
      <c r="V36" s="213"/>
      <c r="W36" s="214"/>
    </row>
    <row r="37" spans="1:23" x14ac:dyDescent="0.2">
      <c r="A37" s="20">
        <v>2</v>
      </c>
      <c r="B37" s="218" t="s">
        <v>34</v>
      </c>
      <c r="C37" s="219"/>
      <c r="D37" s="219"/>
      <c r="E37" s="219"/>
      <c r="F37" s="219"/>
      <c r="G37" s="219"/>
      <c r="H37" s="219"/>
      <c r="I37" s="219"/>
      <c r="J37" s="219"/>
      <c r="K37" s="219"/>
      <c r="L37" s="219"/>
      <c r="M37" s="219"/>
      <c r="N37" s="219"/>
      <c r="O37" s="219"/>
      <c r="P37" s="219"/>
      <c r="Q37" s="219"/>
      <c r="R37" s="219"/>
      <c r="S37" s="219"/>
      <c r="T37" s="219"/>
      <c r="U37" s="219"/>
      <c r="V37" s="219"/>
      <c r="W37" s="220"/>
    </row>
    <row r="38" spans="1:23" ht="56.25" x14ac:dyDescent="0.2">
      <c r="A38" s="5" t="s">
        <v>130</v>
      </c>
      <c r="B38" s="218" t="s">
        <v>209</v>
      </c>
      <c r="C38" s="219"/>
      <c r="D38" s="219"/>
      <c r="E38" s="219"/>
      <c r="F38" s="219"/>
      <c r="G38" s="219"/>
      <c r="H38" s="219"/>
      <c r="I38" s="219"/>
      <c r="J38" s="219"/>
      <c r="K38" s="220"/>
      <c r="L38" s="6" t="s">
        <v>0</v>
      </c>
      <c r="M38" s="7" t="s">
        <v>37</v>
      </c>
      <c r="N38" s="6" t="s">
        <v>0</v>
      </c>
      <c r="O38" s="8" t="s">
        <v>10</v>
      </c>
      <c r="P38" s="6" t="s">
        <v>0</v>
      </c>
      <c r="Q38" s="8" t="s">
        <v>10</v>
      </c>
      <c r="R38" s="218" t="s">
        <v>15</v>
      </c>
      <c r="S38" s="252"/>
      <c r="T38" s="252"/>
      <c r="U38" s="252"/>
      <c r="V38" s="252"/>
      <c r="W38" s="253"/>
    </row>
    <row r="39" spans="1:23" x14ac:dyDescent="0.2">
      <c r="A39" s="98" t="s">
        <v>163</v>
      </c>
      <c r="B39" s="203" t="s">
        <v>101</v>
      </c>
      <c r="C39" s="204"/>
      <c r="D39" s="204"/>
      <c r="E39" s="204"/>
      <c r="F39" s="204"/>
      <c r="G39" s="204"/>
      <c r="H39" s="204"/>
      <c r="I39" s="204"/>
      <c r="J39" s="204"/>
      <c r="K39" s="205"/>
      <c r="L39" s="10">
        <v>2</v>
      </c>
      <c r="M39" s="11">
        <v>2</v>
      </c>
      <c r="N39" s="15">
        <v>2</v>
      </c>
      <c r="O39" s="16">
        <v>0</v>
      </c>
      <c r="P39" s="15">
        <v>2</v>
      </c>
      <c r="Q39" s="17">
        <v>0</v>
      </c>
      <c r="R39" s="259"/>
      <c r="S39" s="260"/>
      <c r="T39" s="260"/>
      <c r="U39" s="260"/>
      <c r="V39" s="260"/>
      <c r="W39" s="261"/>
    </row>
    <row r="40" spans="1:23" x14ac:dyDescent="0.2">
      <c r="A40" s="98" t="s">
        <v>164</v>
      </c>
      <c r="B40" s="203" t="s">
        <v>157</v>
      </c>
      <c r="C40" s="204"/>
      <c r="D40" s="204"/>
      <c r="E40" s="204"/>
      <c r="F40" s="204"/>
      <c r="G40" s="204"/>
      <c r="H40" s="204"/>
      <c r="I40" s="204"/>
      <c r="J40" s="204"/>
      <c r="K40" s="205"/>
      <c r="L40" s="10">
        <v>2</v>
      </c>
      <c r="M40" s="11">
        <v>2</v>
      </c>
      <c r="N40" s="15">
        <v>2</v>
      </c>
      <c r="O40" s="16">
        <v>0</v>
      </c>
      <c r="P40" s="15">
        <v>2</v>
      </c>
      <c r="Q40" s="17">
        <v>0</v>
      </c>
      <c r="R40" s="259"/>
      <c r="S40" s="260"/>
      <c r="T40" s="260"/>
      <c r="U40" s="260"/>
      <c r="V40" s="260"/>
      <c r="W40" s="261"/>
    </row>
    <row r="41" spans="1:23" x14ac:dyDescent="0.2">
      <c r="A41" s="98" t="s">
        <v>165</v>
      </c>
      <c r="B41" s="203" t="s">
        <v>38</v>
      </c>
      <c r="C41" s="204"/>
      <c r="D41" s="204"/>
      <c r="E41" s="204"/>
      <c r="F41" s="204"/>
      <c r="G41" s="204"/>
      <c r="H41" s="204"/>
      <c r="I41" s="204"/>
      <c r="J41" s="204"/>
      <c r="K41" s="205"/>
      <c r="L41" s="10">
        <v>2</v>
      </c>
      <c r="M41" s="11">
        <v>2</v>
      </c>
      <c r="N41" s="15">
        <v>2</v>
      </c>
      <c r="O41" s="16">
        <v>0</v>
      </c>
      <c r="P41" s="15">
        <v>2</v>
      </c>
      <c r="Q41" s="17">
        <v>0</v>
      </c>
      <c r="R41" s="259"/>
      <c r="S41" s="260"/>
      <c r="T41" s="260"/>
      <c r="U41" s="260"/>
      <c r="V41" s="260"/>
      <c r="W41" s="261"/>
    </row>
    <row r="42" spans="1:23" x14ac:dyDescent="0.2">
      <c r="A42" s="98" t="s">
        <v>166</v>
      </c>
      <c r="B42" s="203" t="s">
        <v>135</v>
      </c>
      <c r="C42" s="204"/>
      <c r="D42" s="204"/>
      <c r="E42" s="204"/>
      <c r="F42" s="204"/>
      <c r="G42" s="204"/>
      <c r="H42" s="204"/>
      <c r="I42" s="204"/>
      <c r="J42" s="204"/>
      <c r="K42" s="205"/>
      <c r="L42" s="10">
        <v>2</v>
      </c>
      <c r="M42" s="11">
        <v>2</v>
      </c>
      <c r="N42" s="15">
        <v>2</v>
      </c>
      <c r="O42" s="16">
        <v>0</v>
      </c>
      <c r="P42" s="15">
        <v>2</v>
      </c>
      <c r="Q42" s="17">
        <v>0</v>
      </c>
      <c r="R42" s="259"/>
      <c r="S42" s="260"/>
      <c r="T42" s="260"/>
      <c r="U42" s="260"/>
      <c r="V42" s="260"/>
      <c r="W42" s="261"/>
    </row>
    <row r="43" spans="1:23" ht="25.5" customHeight="1" x14ac:dyDescent="0.2">
      <c r="A43" s="98" t="s">
        <v>208</v>
      </c>
      <c r="B43" s="265" t="s">
        <v>137</v>
      </c>
      <c r="C43" s="266"/>
      <c r="D43" s="266"/>
      <c r="E43" s="266"/>
      <c r="F43" s="266"/>
      <c r="G43" s="266"/>
      <c r="H43" s="266"/>
      <c r="I43" s="266"/>
      <c r="J43" s="266"/>
      <c r="K43" s="267"/>
      <c r="L43" s="10">
        <v>2</v>
      </c>
      <c r="M43" s="11">
        <v>2</v>
      </c>
      <c r="N43" s="15"/>
      <c r="O43" s="16"/>
      <c r="P43" s="15"/>
      <c r="Q43" s="17"/>
      <c r="R43" s="109"/>
      <c r="S43" s="110"/>
      <c r="T43" s="110"/>
      <c r="U43" s="110"/>
      <c r="V43" s="110"/>
      <c r="W43" s="111"/>
    </row>
    <row r="44" spans="1:23" x14ac:dyDescent="0.2">
      <c r="A44" s="21" t="s">
        <v>238</v>
      </c>
      <c r="B44" s="203" t="s">
        <v>136</v>
      </c>
      <c r="C44" s="204"/>
      <c r="D44" s="204"/>
      <c r="E44" s="204"/>
      <c r="F44" s="204"/>
      <c r="G44" s="204"/>
      <c r="H44" s="204"/>
      <c r="I44" s="204"/>
      <c r="J44" s="204"/>
      <c r="K44" s="205"/>
      <c r="L44" s="10">
        <v>2</v>
      </c>
      <c r="M44" s="11">
        <v>2</v>
      </c>
      <c r="N44" s="15"/>
      <c r="O44" s="16"/>
      <c r="P44" s="15"/>
      <c r="Q44" s="17"/>
      <c r="R44" s="109"/>
      <c r="S44" s="110"/>
      <c r="T44" s="110"/>
      <c r="U44" s="110"/>
      <c r="V44" s="110"/>
      <c r="W44" s="111"/>
    </row>
    <row r="45" spans="1:23" x14ac:dyDescent="0.2">
      <c r="A45" s="30"/>
      <c r="B45" s="206" t="s">
        <v>228</v>
      </c>
      <c r="C45" s="207"/>
      <c r="D45" s="207"/>
      <c r="E45" s="207"/>
      <c r="F45" s="207"/>
      <c r="G45" s="207"/>
      <c r="H45" s="207"/>
      <c r="I45" s="207"/>
      <c r="J45" s="207"/>
      <c r="K45" s="208"/>
      <c r="L45" s="31">
        <f>SUM(L39:L44)</f>
        <v>12</v>
      </c>
      <c r="M45" s="31">
        <f>SUM(M39:M44)</f>
        <v>12</v>
      </c>
      <c r="N45" s="31">
        <f t="shared" ref="N45:Q45" si="1">SUM(N37:N40)</f>
        <v>4</v>
      </c>
      <c r="O45" s="31">
        <f t="shared" si="1"/>
        <v>0</v>
      </c>
      <c r="P45" s="31">
        <f t="shared" si="1"/>
        <v>4</v>
      </c>
      <c r="Q45" s="31">
        <f t="shared" si="1"/>
        <v>0</v>
      </c>
      <c r="R45" s="206"/>
      <c r="S45" s="207"/>
      <c r="T45" s="207"/>
      <c r="U45" s="207"/>
      <c r="V45" s="207"/>
      <c r="W45" s="208"/>
    </row>
    <row r="46" spans="1:23" x14ac:dyDescent="0.2">
      <c r="A46" s="25"/>
      <c r="B46" s="209" t="s">
        <v>242</v>
      </c>
      <c r="C46" s="210"/>
      <c r="D46" s="210"/>
      <c r="E46" s="210"/>
      <c r="F46" s="210"/>
      <c r="G46" s="210"/>
      <c r="H46" s="210"/>
      <c r="I46" s="210"/>
      <c r="J46" s="210"/>
      <c r="K46" s="211"/>
      <c r="L46" s="73">
        <f>SUM(L39:L44)</f>
        <v>12</v>
      </c>
      <c r="M46" s="73">
        <f>M45</f>
        <v>12</v>
      </c>
      <c r="N46" s="24" t="e">
        <f>+N35+N45+#REF!</f>
        <v>#REF!</v>
      </c>
      <c r="O46" s="24" t="e">
        <f>+O35+O45+#REF!</f>
        <v>#REF!</v>
      </c>
      <c r="P46" s="24" t="e">
        <f>+P35+P45+#REF!</f>
        <v>#REF!</v>
      </c>
      <c r="Q46" s="24" t="e">
        <f>+Q35+Q45+#REF!</f>
        <v>#REF!</v>
      </c>
      <c r="R46" s="212"/>
      <c r="S46" s="213"/>
      <c r="T46" s="213"/>
      <c r="U46" s="213"/>
      <c r="V46" s="213"/>
      <c r="W46" s="214"/>
    </row>
    <row r="47" spans="1:23" x14ac:dyDescent="0.2">
      <c r="A47" s="20">
        <v>3</v>
      </c>
      <c r="B47" s="218" t="s">
        <v>32</v>
      </c>
      <c r="C47" s="219"/>
      <c r="D47" s="219"/>
      <c r="E47" s="219"/>
      <c r="F47" s="219"/>
      <c r="G47" s="219"/>
      <c r="H47" s="219"/>
      <c r="I47" s="219"/>
      <c r="J47" s="219"/>
      <c r="K47" s="219"/>
      <c r="L47" s="219"/>
      <c r="M47" s="219"/>
      <c r="N47" s="219"/>
      <c r="O47" s="219"/>
      <c r="P47" s="219"/>
      <c r="Q47" s="219"/>
      <c r="R47" s="219"/>
      <c r="S47" s="219"/>
      <c r="T47" s="219"/>
      <c r="U47" s="219"/>
      <c r="V47" s="219"/>
      <c r="W47" s="220"/>
    </row>
    <row r="48" spans="1:23" ht="56.25" x14ac:dyDescent="0.2">
      <c r="A48" s="5" t="s">
        <v>167</v>
      </c>
      <c r="B48" s="218" t="s">
        <v>213</v>
      </c>
      <c r="C48" s="254"/>
      <c r="D48" s="254"/>
      <c r="E48" s="254"/>
      <c r="F48" s="254"/>
      <c r="G48" s="254"/>
      <c r="H48" s="254"/>
      <c r="I48" s="254"/>
      <c r="J48" s="254"/>
      <c r="K48" s="255"/>
      <c r="L48" s="6" t="s">
        <v>0</v>
      </c>
      <c r="M48" s="7" t="s">
        <v>35</v>
      </c>
      <c r="N48" s="6" t="s">
        <v>0</v>
      </c>
      <c r="O48" s="8" t="s">
        <v>10</v>
      </c>
      <c r="P48" s="6" t="s">
        <v>0</v>
      </c>
      <c r="Q48" s="18" t="s">
        <v>10</v>
      </c>
      <c r="R48" s="218" t="s">
        <v>15</v>
      </c>
      <c r="S48" s="252"/>
      <c r="T48" s="252"/>
      <c r="U48" s="252"/>
      <c r="V48" s="252"/>
      <c r="W48" s="253"/>
    </row>
    <row r="49" spans="1:23" ht="15" customHeight="1" x14ac:dyDescent="0.2">
      <c r="A49" s="14" t="s">
        <v>262</v>
      </c>
      <c r="B49" s="203" t="s">
        <v>93</v>
      </c>
      <c r="C49" s="204"/>
      <c r="D49" s="204"/>
      <c r="E49" s="204"/>
      <c r="F49" s="204"/>
      <c r="G49" s="204"/>
      <c r="H49" s="204"/>
      <c r="I49" s="204"/>
      <c r="J49" s="204"/>
      <c r="K49" s="205"/>
      <c r="L49" s="10">
        <v>2</v>
      </c>
      <c r="M49" s="7">
        <v>2</v>
      </c>
      <c r="N49" s="6"/>
      <c r="O49" s="8"/>
      <c r="P49" s="6"/>
      <c r="Q49" s="18"/>
      <c r="R49" s="262"/>
      <c r="S49" s="263"/>
      <c r="T49" s="263"/>
      <c r="U49" s="263"/>
      <c r="V49" s="263"/>
      <c r="W49" s="264"/>
    </row>
    <row r="50" spans="1:23" ht="15" customHeight="1" x14ac:dyDescent="0.2">
      <c r="A50" s="14" t="s">
        <v>263</v>
      </c>
      <c r="B50" s="203" t="s">
        <v>92</v>
      </c>
      <c r="C50" s="204"/>
      <c r="D50" s="204"/>
      <c r="E50" s="204"/>
      <c r="F50" s="204"/>
      <c r="G50" s="204"/>
      <c r="H50" s="204"/>
      <c r="I50" s="204"/>
      <c r="J50" s="204"/>
      <c r="K50" s="205"/>
      <c r="L50" s="10">
        <v>2</v>
      </c>
      <c r="M50" s="11">
        <v>2</v>
      </c>
      <c r="N50" s="10"/>
      <c r="O50" s="12"/>
      <c r="P50" s="10"/>
      <c r="Q50" s="13"/>
      <c r="R50" s="221"/>
      <c r="S50" s="224"/>
      <c r="T50" s="224"/>
      <c r="U50" s="224"/>
      <c r="V50" s="224"/>
      <c r="W50" s="225"/>
    </row>
    <row r="51" spans="1:23" ht="15" customHeight="1" x14ac:dyDescent="0.2">
      <c r="A51" s="21" t="s">
        <v>264</v>
      </c>
      <c r="B51" s="203" t="s">
        <v>94</v>
      </c>
      <c r="C51" s="204"/>
      <c r="D51" s="204"/>
      <c r="E51" s="204"/>
      <c r="F51" s="204"/>
      <c r="G51" s="204"/>
      <c r="H51" s="204"/>
      <c r="I51" s="204"/>
      <c r="J51" s="204"/>
      <c r="K51" s="205"/>
      <c r="L51" s="10">
        <v>2</v>
      </c>
      <c r="M51" s="11">
        <v>2</v>
      </c>
      <c r="N51" s="10"/>
      <c r="O51" s="12"/>
      <c r="P51" s="10"/>
      <c r="Q51" s="13"/>
      <c r="R51" s="221"/>
      <c r="S51" s="224"/>
      <c r="T51" s="224"/>
      <c r="U51" s="224"/>
      <c r="V51" s="224"/>
      <c r="W51" s="225"/>
    </row>
    <row r="52" spans="1:23" ht="15" customHeight="1" x14ac:dyDescent="0.2">
      <c r="A52" s="21" t="s">
        <v>265</v>
      </c>
      <c r="B52" s="203" t="s">
        <v>33</v>
      </c>
      <c r="C52" s="204"/>
      <c r="D52" s="204"/>
      <c r="E52" s="204"/>
      <c r="F52" s="204"/>
      <c r="G52" s="204"/>
      <c r="H52" s="204"/>
      <c r="I52" s="204"/>
      <c r="J52" s="204"/>
      <c r="K52" s="205"/>
      <c r="L52" s="10">
        <v>2</v>
      </c>
      <c r="M52" s="11">
        <v>2</v>
      </c>
      <c r="N52" s="10"/>
      <c r="O52" s="12"/>
      <c r="P52" s="10"/>
      <c r="Q52" s="13"/>
      <c r="R52" s="221"/>
      <c r="S52" s="224"/>
      <c r="T52" s="224"/>
      <c r="U52" s="224"/>
      <c r="V52" s="224"/>
      <c r="W52" s="225"/>
    </row>
    <row r="53" spans="1:23" x14ac:dyDescent="0.2">
      <c r="A53" s="21" t="s">
        <v>222</v>
      </c>
      <c r="B53" s="203" t="s">
        <v>95</v>
      </c>
      <c r="C53" s="204"/>
      <c r="D53" s="204"/>
      <c r="E53" s="204"/>
      <c r="F53" s="204"/>
      <c r="G53" s="204"/>
      <c r="H53" s="204"/>
      <c r="I53" s="204"/>
      <c r="J53" s="204"/>
      <c r="K53" s="205"/>
      <c r="L53" s="10">
        <v>2</v>
      </c>
      <c r="M53" s="11">
        <v>2</v>
      </c>
      <c r="N53" s="10"/>
      <c r="O53" s="12"/>
      <c r="P53" s="10"/>
      <c r="Q53" s="13"/>
      <c r="R53" s="221"/>
      <c r="S53" s="224"/>
      <c r="T53" s="224"/>
      <c r="U53" s="224"/>
      <c r="V53" s="224"/>
      <c r="W53" s="225"/>
    </row>
    <row r="54" spans="1:23" x14ac:dyDescent="0.2">
      <c r="A54" s="21" t="s">
        <v>223</v>
      </c>
      <c r="B54" s="203" t="s">
        <v>98</v>
      </c>
      <c r="C54" s="204"/>
      <c r="D54" s="204"/>
      <c r="E54" s="204"/>
      <c r="F54" s="204"/>
      <c r="G54" s="204"/>
      <c r="H54" s="204"/>
      <c r="I54" s="204"/>
      <c r="J54" s="204"/>
      <c r="K54" s="205"/>
      <c r="L54" s="10">
        <v>2</v>
      </c>
      <c r="M54" s="11">
        <v>2</v>
      </c>
      <c r="N54" s="10"/>
      <c r="O54" s="12"/>
      <c r="P54" s="10"/>
      <c r="Q54" s="13"/>
      <c r="R54" s="221"/>
      <c r="S54" s="224"/>
      <c r="T54" s="224"/>
      <c r="U54" s="224"/>
      <c r="V54" s="224"/>
      <c r="W54" s="225"/>
    </row>
    <row r="55" spans="1:23" x14ac:dyDescent="0.2">
      <c r="A55" s="21" t="s">
        <v>224</v>
      </c>
      <c r="B55" s="203" t="s">
        <v>96</v>
      </c>
      <c r="C55" s="204"/>
      <c r="D55" s="204"/>
      <c r="E55" s="204"/>
      <c r="F55" s="204"/>
      <c r="G55" s="204"/>
      <c r="H55" s="204"/>
      <c r="I55" s="204"/>
      <c r="J55" s="204"/>
      <c r="K55" s="205"/>
      <c r="L55" s="10">
        <v>2</v>
      </c>
      <c r="M55" s="11">
        <v>2</v>
      </c>
      <c r="N55" s="10"/>
      <c r="O55" s="12"/>
      <c r="P55" s="10"/>
      <c r="Q55" s="13"/>
      <c r="R55" s="221"/>
      <c r="S55" s="224"/>
      <c r="T55" s="224"/>
      <c r="U55" s="224"/>
      <c r="V55" s="224"/>
      <c r="W55" s="225"/>
    </row>
    <row r="56" spans="1:23" ht="15" customHeight="1" x14ac:dyDescent="0.2">
      <c r="A56" s="21" t="s">
        <v>225</v>
      </c>
      <c r="B56" s="265" t="s">
        <v>97</v>
      </c>
      <c r="C56" s="266"/>
      <c r="D56" s="266"/>
      <c r="E56" s="266"/>
      <c r="F56" s="266"/>
      <c r="G56" s="266"/>
      <c r="H56" s="266"/>
      <c r="I56" s="266"/>
      <c r="J56" s="266"/>
      <c r="K56" s="267"/>
      <c r="L56" s="10">
        <v>2</v>
      </c>
      <c r="M56" s="11">
        <v>2</v>
      </c>
      <c r="N56" s="10"/>
      <c r="O56" s="12"/>
      <c r="P56" s="10"/>
      <c r="Q56" s="13"/>
      <c r="R56" s="221"/>
      <c r="S56" s="224"/>
      <c r="T56" s="224"/>
      <c r="U56" s="224"/>
      <c r="V56" s="224"/>
      <c r="W56" s="225"/>
    </row>
    <row r="57" spans="1:23" x14ac:dyDescent="0.2">
      <c r="A57" s="30"/>
      <c r="B57" s="206" t="s">
        <v>229</v>
      </c>
      <c r="C57" s="207"/>
      <c r="D57" s="207"/>
      <c r="E57" s="207"/>
      <c r="F57" s="207"/>
      <c r="G57" s="207"/>
      <c r="H57" s="207"/>
      <c r="I57" s="207"/>
      <c r="J57" s="207"/>
      <c r="K57" s="208"/>
      <c r="L57" s="31">
        <f>SUM(L49:L56)</f>
        <v>16</v>
      </c>
      <c r="M57" s="31">
        <f>SUM(M49:M56)</f>
        <v>16</v>
      </c>
      <c r="N57" s="31" t="e">
        <f>SUM(#REF!)</f>
        <v>#REF!</v>
      </c>
      <c r="O57" s="31" t="e">
        <f>SUM(#REF!)</f>
        <v>#REF!</v>
      </c>
      <c r="P57" s="31" t="e">
        <f>SUM(#REF!)</f>
        <v>#REF!</v>
      </c>
      <c r="Q57" s="31" t="e">
        <f>SUM(#REF!)</f>
        <v>#REF!</v>
      </c>
      <c r="R57" s="206"/>
      <c r="S57" s="207"/>
      <c r="T57" s="207"/>
      <c r="U57" s="207"/>
      <c r="V57" s="207"/>
      <c r="W57" s="208"/>
    </row>
    <row r="58" spans="1:23" x14ac:dyDescent="0.2">
      <c r="A58" s="27"/>
      <c r="B58" s="274" t="s">
        <v>239</v>
      </c>
      <c r="C58" s="275"/>
      <c r="D58" s="275"/>
      <c r="E58" s="275"/>
      <c r="F58" s="275"/>
      <c r="G58" s="275"/>
      <c r="H58" s="275"/>
      <c r="I58" s="275"/>
      <c r="J58" s="275"/>
      <c r="K58" s="276"/>
      <c r="L58" s="26">
        <f>L57</f>
        <v>16</v>
      </c>
      <c r="M58" s="26">
        <f>M57</f>
        <v>16</v>
      </c>
      <c r="N58" s="19" t="e">
        <f>+#REF!+N57+#REF!+#REF!</f>
        <v>#REF!</v>
      </c>
      <c r="O58" s="19" t="e">
        <f>+#REF!+O57+#REF!+#REF!</f>
        <v>#REF!</v>
      </c>
      <c r="P58" s="19" t="e">
        <f>+#REF!+P57+#REF!+#REF!</f>
        <v>#REF!</v>
      </c>
      <c r="Q58" s="19" t="e">
        <f>+#REF!+Q57+#REF!+#REF!</f>
        <v>#REF!</v>
      </c>
      <c r="R58" s="274"/>
      <c r="S58" s="275"/>
      <c r="T58" s="275"/>
      <c r="U58" s="275"/>
      <c r="V58" s="275"/>
      <c r="W58" s="276"/>
    </row>
    <row r="59" spans="1:23" x14ac:dyDescent="0.2">
      <c r="A59" s="32"/>
      <c r="B59" s="268" t="s">
        <v>39</v>
      </c>
      <c r="C59" s="269"/>
      <c r="D59" s="269"/>
      <c r="E59" s="269"/>
      <c r="F59" s="269"/>
      <c r="G59" s="269"/>
      <c r="H59" s="269"/>
      <c r="I59" s="269"/>
      <c r="J59" s="269"/>
      <c r="K59" s="270"/>
      <c r="L59" s="74">
        <f>L36+L46+L58</f>
        <v>70</v>
      </c>
      <c r="M59" s="74">
        <f>M36+M46+M58</f>
        <v>38</v>
      </c>
      <c r="N59" s="33" t="e">
        <f>+#REF!+#REF!+#REF!</f>
        <v>#REF!</v>
      </c>
      <c r="O59" s="33" t="e">
        <f>+#REF!+#REF!+#REF!</f>
        <v>#REF!</v>
      </c>
      <c r="P59" s="33" t="e">
        <f>+#REF!+#REF!+#REF!</f>
        <v>#REF!</v>
      </c>
      <c r="Q59" s="34" t="e">
        <f>+#REF!+#REF!+#REF!</f>
        <v>#REF!</v>
      </c>
      <c r="R59" s="271"/>
      <c r="S59" s="272"/>
      <c r="T59" s="272"/>
      <c r="U59" s="272"/>
      <c r="V59" s="272"/>
      <c r="W59" s="273"/>
    </row>
  </sheetData>
  <mergeCells count="108">
    <mergeCell ref="A1:W4"/>
    <mergeCell ref="A5:D5"/>
    <mergeCell ref="E5:T5"/>
    <mergeCell ref="U5:W5"/>
    <mergeCell ref="A6:T6"/>
    <mergeCell ref="U6:W6"/>
    <mergeCell ref="R53:W53"/>
    <mergeCell ref="R54:W54"/>
    <mergeCell ref="R55:W55"/>
    <mergeCell ref="A9:W9"/>
    <mergeCell ref="B10:W10"/>
    <mergeCell ref="B11:K11"/>
    <mergeCell ref="R11:W11"/>
    <mergeCell ref="B12:K12"/>
    <mergeCell ref="R12:W12"/>
    <mergeCell ref="A7:D7"/>
    <mergeCell ref="E7:T7"/>
    <mergeCell ref="U7:W7"/>
    <mergeCell ref="A8:D8"/>
    <mergeCell ref="E8:T8"/>
    <mergeCell ref="U8:W8"/>
    <mergeCell ref="B16:K16"/>
    <mergeCell ref="R16:W16"/>
    <mergeCell ref="B17:K17"/>
    <mergeCell ref="R17:W17"/>
    <mergeCell ref="B13:K13"/>
    <mergeCell ref="R13:W13"/>
    <mergeCell ref="B14:K14"/>
    <mergeCell ref="R14:W14"/>
    <mergeCell ref="B15:K15"/>
    <mergeCell ref="R15:W15"/>
    <mergeCell ref="B21:K21"/>
    <mergeCell ref="R21:W21"/>
    <mergeCell ref="B22:K22"/>
    <mergeCell ref="R22:W22"/>
    <mergeCell ref="B23:K23"/>
    <mergeCell ref="R23:W23"/>
    <mergeCell ref="B18:K18"/>
    <mergeCell ref="R18:W18"/>
    <mergeCell ref="B19:K19"/>
    <mergeCell ref="R19:W19"/>
    <mergeCell ref="B20:K20"/>
    <mergeCell ref="R20:W20"/>
    <mergeCell ref="B24:K24"/>
    <mergeCell ref="R24:W24"/>
    <mergeCell ref="B25:K25"/>
    <mergeCell ref="R25:W25"/>
    <mergeCell ref="B34:K34"/>
    <mergeCell ref="R34:W34"/>
    <mergeCell ref="R26:W26"/>
    <mergeCell ref="R27:W27"/>
    <mergeCell ref="R28:W28"/>
    <mergeCell ref="R29:W29"/>
    <mergeCell ref="B26:K26"/>
    <mergeCell ref="B27:K27"/>
    <mergeCell ref="B28:K28"/>
    <mergeCell ref="B29:K29"/>
    <mergeCell ref="B30:K30"/>
    <mergeCell ref="B31:K31"/>
    <mergeCell ref="B32:K32"/>
    <mergeCell ref="R30:W30"/>
    <mergeCell ref="R31:W31"/>
    <mergeCell ref="R32:W32"/>
    <mergeCell ref="R33:W33"/>
    <mergeCell ref="B33:K33"/>
    <mergeCell ref="B42:K42"/>
    <mergeCell ref="R42:W42"/>
    <mergeCell ref="B43:K43"/>
    <mergeCell ref="B44:K44"/>
    <mergeCell ref="B45:K45"/>
    <mergeCell ref="R45:W45"/>
    <mergeCell ref="B55:K55"/>
    <mergeCell ref="B35:K35"/>
    <mergeCell ref="R35:W35"/>
    <mergeCell ref="B36:K36"/>
    <mergeCell ref="R36:W36"/>
    <mergeCell ref="B37:W37"/>
    <mergeCell ref="B38:K38"/>
    <mergeCell ref="R38:W38"/>
    <mergeCell ref="B39:K39"/>
    <mergeCell ref="R39:W39"/>
    <mergeCell ref="B40:K40"/>
    <mergeCell ref="R40:W40"/>
    <mergeCell ref="B41:K41"/>
    <mergeCell ref="R41:W41"/>
    <mergeCell ref="B46:K46"/>
    <mergeCell ref="B47:W47"/>
    <mergeCell ref="B48:K48"/>
    <mergeCell ref="R48:W48"/>
    <mergeCell ref="B49:K49"/>
    <mergeCell ref="R49:W49"/>
    <mergeCell ref="B53:K53"/>
    <mergeCell ref="B54:K54"/>
    <mergeCell ref="R46:W46"/>
    <mergeCell ref="B59:K59"/>
    <mergeCell ref="R59:W59"/>
    <mergeCell ref="R56:W56"/>
    <mergeCell ref="B57:K57"/>
    <mergeCell ref="R57:W57"/>
    <mergeCell ref="B58:K58"/>
    <mergeCell ref="R58:W58"/>
    <mergeCell ref="R50:W50"/>
    <mergeCell ref="R51:W51"/>
    <mergeCell ref="R52:W52"/>
    <mergeCell ref="B56:K56"/>
    <mergeCell ref="B50:K50"/>
    <mergeCell ref="B51:K51"/>
    <mergeCell ref="B52:K5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opLeftCell="A9" workbookViewId="0">
      <selection activeCell="T22" sqref="T22"/>
    </sheetView>
  </sheetViews>
  <sheetFormatPr baseColWidth="10" defaultRowHeight="15" x14ac:dyDescent="0.2"/>
  <cols>
    <col min="1" max="1" width="4.59765625" customWidth="1"/>
    <col min="3" max="3" width="5.5" customWidth="1"/>
    <col min="5" max="5" width="6.59765625" customWidth="1"/>
    <col min="6" max="6" width="0" hidden="1" customWidth="1"/>
    <col min="7" max="7" width="2.296875" customWidth="1"/>
    <col min="8" max="11" width="0" hidden="1" customWidth="1"/>
    <col min="12" max="12" width="9" customWidth="1"/>
    <col min="13" max="13" width="17.19921875" customWidth="1"/>
    <col min="14" max="14" width="4.296875" customWidth="1"/>
    <col min="15" max="15" width="3.296875" customWidth="1"/>
    <col min="16" max="16" width="2.09765625" customWidth="1"/>
    <col min="17" max="17" width="3.796875" customWidth="1"/>
    <col min="18" max="18" width="2.19921875" customWidth="1"/>
    <col min="19" max="19" width="4" customWidth="1"/>
  </cols>
  <sheetData>
    <row r="1" spans="1:20" ht="15" customHeight="1" x14ac:dyDescent="0.2">
      <c r="A1" s="226" t="s">
        <v>243</v>
      </c>
      <c r="B1" s="227"/>
      <c r="C1" s="227"/>
      <c r="D1" s="227"/>
      <c r="E1" s="227"/>
      <c r="F1" s="227"/>
      <c r="G1" s="227"/>
      <c r="H1" s="227"/>
      <c r="I1" s="227"/>
      <c r="J1" s="227"/>
      <c r="K1" s="227"/>
      <c r="L1" s="227"/>
      <c r="M1" s="227"/>
      <c r="N1" s="227"/>
      <c r="O1" s="227"/>
      <c r="P1" s="227"/>
      <c r="Q1" s="227"/>
      <c r="R1" s="227"/>
      <c r="S1" s="227"/>
      <c r="T1" s="228"/>
    </row>
    <row r="2" spans="1:20" ht="15" customHeight="1" x14ac:dyDescent="0.2">
      <c r="A2" s="229"/>
      <c r="B2" s="230"/>
      <c r="C2" s="230"/>
      <c r="D2" s="230"/>
      <c r="E2" s="230"/>
      <c r="F2" s="230"/>
      <c r="G2" s="230"/>
      <c r="H2" s="230"/>
      <c r="I2" s="230"/>
      <c r="J2" s="230"/>
      <c r="K2" s="230"/>
      <c r="L2" s="230"/>
      <c r="M2" s="230"/>
      <c r="N2" s="230"/>
      <c r="O2" s="230"/>
      <c r="P2" s="230"/>
      <c r="Q2" s="230"/>
      <c r="R2" s="230"/>
      <c r="S2" s="230"/>
      <c r="T2" s="231"/>
    </row>
    <row r="3" spans="1:20" ht="15" customHeight="1" x14ac:dyDescent="0.2">
      <c r="A3" s="229"/>
      <c r="B3" s="230"/>
      <c r="C3" s="230"/>
      <c r="D3" s="230"/>
      <c r="E3" s="230"/>
      <c r="F3" s="230"/>
      <c r="G3" s="230"/>
      <c r="H3" s="230"/>
      <c r="I3" s="230"/>
      <c r="J3" s="230"/>
      <c r="K3" s="230"/>
      <c r="L3" s="230"/>
      <c r="M3" s="230"/>
      <c r="N3" s="230"/>
      <c r="O3" s="230"/>
      <c r="P3" s="230"/>
      <c r="Q3" s="230"/>
      <c r="R3" s="230"/>
      <c r="S3" s="230"/>
      <c r="T3" s="231"/>
    </row>
    <row r="4" spans="1:20" ht="15" customHeight="1" x14ac:dyDescent="0.2">
      <c r="A4" s="232"/>
      <c r="B4" s="233"/>
      <c r="C4" s="233"/>
      <c r="D4" s="233"/>
      <c r="E4" s="233"/>
      <c r="F4" s="233"/>
      <c r="G4" s="233"/>
      <c r="H4" s="233"/>
      <c r="I4" s="233"/>
      <c r="J4" s="233"/>
      <c r="K4" s="233"/>
      <c r="L4" s="233"/>
      <c r="M4" s="233"/>
      <c r="N4" s="233"/>
      <c r="O4" s="233"/>
      <c r="P4" s="233"/>
      <c r="Q4" s="233"/>
      <c r="R4" s="233"/>
      <c r="S4" s="233"/>
      <c r="T4" s="234"/>
    </row>
    <row r="5" spans="1:20" x14ac:dyDescent="0.2">
      <c r="A5" s="141">
        <v>1</v>
      </c>
      <c r="B5" s="294" t="s">
        <v>104</v>
      </c>
      <c r="C5" s="294"/>
      <c r="D5" s="294"/>
      <c r="E5" s="294"/>
      <c r="F5" s="294"/>
      <c r="G5" s="294"/>
      <c r="H5" s="294"/>
      <c r="I5" s="294"/>
      <c r="J5" s="294"/>
      <c r="K5" s="294"/>
      <c r="L5" s="294"/>
      <c r="M5" s="294"/>
      <c r="N5" s="294"/>
      <c r="O5" s="294"/>
      <c r="P5" s="294"/>
      <c r="Q5" s="294"/>
      <c r="R5" s="294"/>
      <c r="S5" s="294"/>
      <c r="T5" s="294"/>
    </row>
    <row r="6" spans="1:20" ht="48" x14ac:dyDescent="0.2">
      <c r="A6" s="144" t="s">
        <v>131</v>
      </c>
      <c r="B6" s="296" t="s">
        <v>247</v>
      </c>
      <c r="C6" s="299"/>
      <c r="D6" s="299"/>
      <c r="E6" s="299"/>
      <c r="F6" s="299"/>
      <c r="G6" s="299"/>
      <c r="H6" s="299"/>
      <c r="I6" s="299"/>
      <c r="J6" s="299"/>
      <c r="K6" s="299"/>
      <c r="L6" s="131" t="s">
        <v>0</v>
      </c>
      <c r="M6" s="131" t="s">
        <v>231</v>
      </c>
      <c r="N6" s="296" t="s">
        <v>230</v>
      </c>
      <c r="O6" s="300"/>
      <c r="P6" s="300"/>
      <c r="Q6" s="300"/>
      <c r="R6" s="300"/>
      <c r="S6" s="300"/>
      <c r="T6" s="132" t="s">
        <v>232</v>
      </c>
    </row>
    <row r="7" spans="1:20" ht="30.75" customHeight="1" x14ac:dyDescent="0.2">
      <c r="A7" s="133"/>
      <c r="B7" s="296" t="s">
        <v>210</v>
      </c>
      <c r="C7" s="296"/>
      <c r="D7" s="296"/>
      <c r="E7" s="296"/>
      <c r="F7" s="296"/>
      <c r="G7" s="296"/>
      <c r="H7" s="296"/>
      <c r="I7" s="296"/>
      <c r="J7" s="296"/>
      <c r="K7" s="296"/>
      <c r="L7" s="132">
        <f>'Check List Almuerzo'!L17</f>
        <v>10</v>
      </c>
      <c r="M7" s="132">
        <f>'Check List Almuerzo'!M17</f>
        <v>10</v>
      </c>
      <c r="N7" s="292">
        <f>M7*100/L7</f>
        <v>100</v>
      </c>
      <c r="O7" s="292"/>
      <c r="P7" s="292"/>
      <c r="Q7" s="292"/>
      <c r="R7" s="292"/>
      <c r="S7" s="292"/>
      <c r="T7" s="292"/>
    </row>
    <row r="8" spans="1:20" ht="33" customHeight="1" x14ac:dyDescent="0.2">
      <c r="A8" s="144" t="s">
        <v>132</v>
      </c>
      <c r="B8" s="296" t="s">
        <v>226</v>
      </c>
      <c r="C8" s="296"/>
      <c r="D8" s="296"/>
      <c r="E8" s="296"/>
      <c r="F8" s="296"/>
      <c r="G8" s="296"/>
      <c r="H8" s="296"/>
      <c r="I8" s="296"/>
      <c r="J8" s="296"/>
      <c r="K8" s="296"/>
      <c r="L8" s="131" t="s">
        <v>0</v>
      </c>
      <c r="M8" s="131" t="s">
        <v>231</v>
      </c>
      <c r="N8" s="297"/>
      <c r="O8" s="298"/>
      <c r="P8" s="298"/>
      <c r="Q8" s="298"/>
      <c r="R8" s="298"/>
      <c r="S8" s="298"/>
      <c r="T8" s="292"/>
    </row>
    <row r="9" spans="1:20" ht="24.75" customHeight="1" x14ac:dyDescent="0.2">
      <c r="A9" s="133"/>
      <c r="B9" s="296" t="s">
        <v>227</v>
      </c>
      <c r="C9" s="296"/>
      <c r="D9" s="296"/>
      <c r="E9" s="296"/>
      <c r="F9" s="296"/>
      <c r="G9" s="296"/>
      <c r="H9" s="296"/>
      <c r="I9" s="296"/>
      <c r="J9" s="296"/>
      <c r="K9" s="296"/>
      <c r="L9" s="132">
        <f>'Check List Almuerzo'!L35</f>
        <v>32</v>
      </c>
      <c r="M9" s="132">
        <f>'Check List Almuerzo'!M35</f>
        <v>0</v>
      </c>
      <c r="N9" s="297">
        <f>M9*100/L9</f>
        <v>0</v>
      </c>
      <c r="O9" s="297"/>
      <c r="P9" s="297"/>
      <c r="Q9" s="297"/>
      <c r="R9" s="297"/>
      <c r="S9" s="297"/>
      <c r="T9" s="292"/>
    </row>
    <row r="10" spans="1:20" ht="15.75" x14ac:dyDescent="0.2">
      <c r="A10" s="145"/>
      <c r="B10" s="283" t="s">
        <v>244</v>
      </c>
      <c r="C10" s="283"/>
      <c r="D10" s="283"/>
      <c r="E10" s="283"/>
      <c r="F10" s="283"/>
      <c r="G10" s="283"/>
      <c r="H10" s="283"/>
      <c r="I10" s="283"/>
      <c r="J10" s="283"/>
      <c r="K10" s="283"/>
      <c r="L10" s="148">
        <f>L7+L9</f>
        <v>42</v>
      </c>
      <c r="M10" s="148">
        <f>M7+M9</f>
        <v>10</v>
      </c>
      <c r="N10" s="284">
        <f>M10*100/L10</f>
        <v>23.80952380952381</v>
      </c>
      <c r="O10" s="284"/>
      <c r="P10" s="284"/>
      <c r="Q10" s="284"/>
      <c r="R10" s="284"/>
      <c r="S10" s="284"/>
      <c r="T10" s="148">
        <f>N10*0.61</f>
        <v>14.523809523809524</v>
      </c>
    </row>
    <row r="11" spans="1:20" x14ac:dyDescent="0.2">
      <c r="A11" s="142">
        <v>2</v>
      </c>
      <c r="B11" s="295" t="s">
        <v>34</v>
      </c>
      <c r="C11" s="295"/>
      <c r="D11" s="295"/>
      <c r="E11" s="295"/>
      <c r="F11" s="295"/>
      <c r="G11" s="295"/>
      <c r="H11" s="295"/>
      <c r="I11" s="295"/>
      <c r="J11" s="295"/>
      <c r="K11" s="295"/>
      <c r="L11" s="295"/>
      <c r="M11" s="295"/>
      <c r="N11" s="295"/>
      <c r="O11" s="295"/>
      <c r="P11" s="295"/>
      <c r="Q11" s="295"/>
      <c r="R11" s="295"/>
      <c r="S11" s="295"/>
      <c r="T11" s="295"/>
    </row>
    <row r="12" spans="1:20" ht="22.5" x14ac:dyDescent="0.2">
      <c r="A12" s="146" t="s">
        <v>130</v>
      </c>
      <c r="B12" s="285" t="s">
        <v>209</v>
      </c>
      <c r="C12" s="285"/>
      <c r="D12" s="285"/>
      <c r="E12" s="285"/>
      <c r="F12" s="285"/>
      <c r="G12" s="285"/>
      <c r="H12" s="285"/>
      <c r="I12" s="285"/>
      <c r="J12" s="285"/>
      <c r="K12" s="285"/>
      <c r="L12" s="134" t="s">
        <v>0</v>
      </c>
      <c r="M12" s="134" t="s">
        <v>231</v>
      </c>
      <c r="N12" s="285"/>
      <c r="O12" s="286"/>
      <c r="P12" s="286"/>
      <c r="Q12" s="286"/>
      <c r="R12" s="286"/>
      <c r="S12" s="286"/>
      <c r="T12" s="305"/>
    </row>
    <row r="13" spans="1:20" x14ac:dyDescent="0.2">
      <c r="A13" s="135"/>
      <c r="B13" s="285" t="s">
        <v>228</v>
      </c>
      <c r="C13" s="285"/>
      <c r="D13" s="285"/>
      <c r="E13" s="285"/>
      <c r="F13" s="285"/>
      <c r="G13" s="285"/>
      <c r="H13" s="285"/>
      <c r="I13" s="285"/>
      <c r="J13" s="285"/>
      <c r="K13" s="285"/>
      <c r="L13" s="136">
        <f>'Check List Almuerzo'!L45</f>
        <v>12</v>
      </c>
      <c r="M13" s="136">
        <f>'Check List Almuerzo'!M45</f>
        <v>12</v>
      </c>
      <c r="N13" s="301">
        <f>M13*100/L13</f>
        <v>100</v>
      </c>
      <c r="O13" s="301"/>
      <c r="P13" s="301"/>
      <c r="Q13" s="301"/>
      <c r="R13" s="301"/>
      <c r="S13" s="301"/>
      <c r="T13" s="305"/>
    </row>
    <row r="14" spans="1:20" ht="15.75" x14ac:dyDescent="0.2">
      <c r="A14" s="145"/>
      <c r="B14" s="283" t="s">
        <v>242</v>
      </c>
      <c r="C14" s="283"/>
      <c r="D14" s="283"/>
      <c r="E14" s="283"/>
      <c r="F14" s="283"/>
      <c r="G14" s="283"/>
      <c r="H14" s="283"/>
      <c r="I14" s="283"/>
      <c r="J14" s="283"/>
      <c r="K14" s="283"/>
      <c r="L14" s="148">
        <f>L13</f>
        <v>12</v>
      </c>
      <c r="M14" s="148">
        <f>M13</f>
        <v>12</v>
      </c>
      <c r="N14" s="284">
        <f>M14*100/L14</f>
        <v>100</v>
      </c>
      <c r="O14" s="284"/>
      <c r="P14" s="284"/>
      <c r="Q14" s="284"/>
      <c r="R14" s="284"/>
      <c r="S14" s="284"/>
      <c r="T14" s="148">
        <f>N14*0.17</f>
        <v>17</v>
      </c>
    </row>
    <row r="15" spans="1:20" ht="15" customHeight="1" x14ac:dyDescent="0.2">
      <c r="A15" s="137">
        <v>3</v>
      </c>
      <c r="B15" s="302" t="s">
        <v>32</v>
      </c>
      <c r="C15" s="302"/>
      <c r="D15" s="302"/>
      <c r="E15" s="302"/>
      <c r="F15" s="302"/>
      <c r="G15" s="302"/>
      <c r="H15" s="302"/>
      <c r="I15" s="302"/>
      <c r="J15" s="302"/>
      <c r="K15" s="302"/>
      <c r="L15" s="302"/>
      <c r="M15" s="302"/>
      <c r="N15" s="302"/>
      <c r="O15" s="302"/>
      <c r="P15" s="302"/>
      <c r="Q15" s="302"/>
      <c r="R15" s="302"/>
      <c r="S15" s="302"/>
      <c r="T15" s="302"/>
    </row>
    <row r="16" spans="1:20" ht="22.5" x14ac:dyDescent="0.2">
      <c r="A16" s="140" t="s">
        <v>261</v>
      </c>
      <c r="B16" s="277" t="s">
        <v>213</v>
      </c>
      <c r="C16" s="278"/>
      <c r="D16" s="278"/>
      <c r="E16" s="278"/>
      <c r="F16" s="278"/>
      <c r="G16" s="278"/>
      <c r="H16" s="278"/>
      <c r="I16" s="278"/>
      <c r="J16" s="278"/>
      <c r="K16" s="278"/>
      <c r="L16" s="138" t="s">
        <v>0</v>
      </c>
      <c r="M16" s="138" t="s">
        <v>231</v>
      </c>
      <c r="N16" s="277"/>
      <c r="O16" s="279"/>
      <c r="P16" s="279"/>
      <c r="Q16" s="279"/>
      <c r="R16" s="279"/>
      <c r="S16" s="279"/>
      <c r="T16" s="303"/>
    </row>
    <row r="17" spans="1:24" ht="31.5" customHeight="1" x14ac:dyDescent="0.2">
      <c r="A17" s="139"/>
      <c r="B17" s="277" t="s">
        <v>229</v>
      </c>
      <c r="C17" s="277"/>
      <c r="D17" s="277"/>
      <c r="E17" s="277"/>
      <c r="F17" s="277"/>
      <c r="G17" s="277"/>
      <c r="H17" s="277"/>
      <c r="I17" s="277"/>
      <c r="J17" s="277"/>
      <c r="K17" s="277"/>
      <c r="L17" s="140">
        <f>'Check List Almuerzo'!L57</f>
        <v>16</v>
      </c>
      <c r="M17" s="140">
        <f>'Check List Almuerzo'!M57</f>
        <v>16</v>
      </c>
      <c r="N17" s="277">
        <f>M17*100/L17</f>
        <v>100</v>
      </c>
      <c r="O17" s="277"/>
      <c r="P17" s="277"/>
      <c r="Q17" s="277"/>
      <c r="R17" s="277"/>
      <c r="S17" s="277"/>
      <c r="T17" s="303"/>
    </row>
    <row r="18" spans="1:24" ht="15.75" x14ac:dyDescent="0.2">
      <c r="A18" s="27"/>
      <c r="B18" s="281" t="s">
        <v>239</v>
      </c>
      <c r="C18" s="281"/>
      <c r="D18" s="281"/>
      <c r="E18" s="281"/>
      <c r="F18" s="281"/>
      <c r="G18" s="281"/>
      <c r="H18" s="281"/>
      <c r="I18" s="281"/>
      <c r="J18" s="281"/>
      <c r="K18" s="281"/>
      <c r="L18" s="147">
        <f>L17</f>
        <v>16</v>
      </c>
      <c r="M18" s="147">
        <f>M17</f>
        <v>16</v>
      </c>
      <c r="N18" s="282">
        <f>M18*100/L18</f>
        <v>100</v>
      </c>
      <c r="O18" s="282"/>
      <c r="P18" s="282"/>
      <c r="Q18" s="282"/>
      <c r="R18" s="282"/>
      <c r="S18" s="282"/>
      <c r="T18" s="148">
        <f>N18*0.22</f>
        <v>22</v>
      </c>
    </row>
    <row r="19" spans="1:24" ht="15.75" x14ac:dyDescent="0.2">
      <c r="A19" s="32"/>
      <c r="B19" s="304" t="s">
        <v>39</v>
      </c>
      <c r="C19" s="304"/>
      <c r="D19" s="304"/>
      <c r="E19" s="304"/>
      <c r="F19" s="304"/>
      <c r="G19" s="304"/>
      <c r="H19" s="304"/>
      <c r="I19" s="304"/>
      <c r="J19" s="304"/>
      <c r="K19" s="304"/>
      <c r="L19" s="143">
        <f>L10+L14+L18</f>
        <v>70</v>
      </c>
      <c r="M19" s="143">
        <f>M10+M14+M18</f>
        <v>38</v>
      </c>
      <c r="N19" s="432">
        <f>M19*100/L19</f>
        <v>54.285714285714285</v>
      </c>
      <c r="O19" s="432"/>
      <c r="P19" s="432"/>
      <c r="Q19" s="432"/>
      <c r="R19" s="432"/>
      <c r="S19" s="432"/>
      <c r="T19" s="143">
        <f>SUM(T10:T18)</f>
        <v>53.523809523809526</v>
      </c>
      <c r="V19" s="178"/>
      <c r="W19" s="178"/>
      <c r="X19" s="178"/>
    </row>
  </sheetData>
  <mergeCells count="31">
    <mergeCell ref="B6:K6"/>
    <mergeCell ref="N6:S6"/>
    <mergeCell ref="B7:K7"/>
    <mergeCell ref="N7:S7"/>
    <mergeCell ref="B5:T5"/>
    <mergeCell ref="A1:T4"/>
    <mergeCell ref="B14:K14"/>
    <mergeCell ref="N14:S14"/>
    <mergeCell ref="B8:K8"/>
    <mergeCell ref="N8:S8"/>
    <mergeCell ref="B9:K9"/>
    <mergeCell ref="N9:S9"/>
    <mergeCell ref="B10:K10"/>
    <mergeCell ref="N10:S10"/>
    <mergeCell ref="B11:T11"/>
    <mergeCell ref="T7:T9"/>
    <mergeCell ref="T12:T13"/>
    <mergeCell ref="B12:K12"/>
    <mergeCell ref="N12:S12"/>
    <mergeCell ref="B13:K13"/>
    <mergeCell ref="N13:S13"/>
    <mergeCell ref="B15:T15"/>
    <mergeCell ref="T16:T17"/>
    <mergeCell ref="B19:K19"/>
    <mergeCell ref="N19:S19"/>
    <mergeCell ref="B16:K16"/>
    <mergeCell ref="N16:S16"/>
    <mergeCell ref="B17:K17"/>
    <mergeCell ref="N17:S17"/>
    <mergeCell ref="B18:K18"/>
    <mergeCell ref="N18:S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opLeftCell="A13" workbookViewId="0">
      <selection activeCell="M32" sqref="M32"/>
    </sheetView>
  </sheetViews>
  <sheetFormatPr baseColWidth="10" defaultRowHeight="15" x14ac:dyDescent="0.2"/>
  <cols>
    <col min="1" max="1" width="8.796875" customWidth="1"/>
    <col min="6" max="10" width="8" customWidth="1"/>
    <col min="11" max="11" width="6.8984375" customWidth="1"/>
    <col min="12" max="12" width="9" customWidth="1"/>
    <col min="13" max="13" width="8.296875" customWidth="1"/>
    <col min="14" max="17" width="0" hidden="1" customWidth="1"/>
    <col min="19" max="22" width="8" customWidth="1"/>
  </cols>
  <sheetData>
    <row r="1" spans="1:23" x14ac:dyDescent="0.2">
      <c r="A1" s="226" t="s">
        <v>99</v>
      </c>
      <c r="B1" s="227"/>
      <c r="C1" s="227"/>
      <c r="D1" s="227"/>
      <c r="E1" s="227"/>
      <c r="F1" s="227"/>
      <c r="G1" s="227"/>
      <c r="H1" s="227"/>
      <c r="I1" s="227"/>
      <c r="J1" s="227"/>
      <c r="K1" s="227"/>
      <c r="L1" s="227"/>
      <c r="M1" s="227"/>
      <c r="N1" s="227"/>
      <c r="O1" s="227"/>
      <c r="P1" s="227"/>
      <c r="Q1" s="227"/>
      <c r="R1" s="227"/>
      <c r="S1" s="227"/>
      <c r="T1" s="227"/>
      <c r="U1" s="227"/>
      <c r="V1" s="227"/>
      <c r="W1" s="228"/>
    </row>
    <row r="2" spans="1:23" x14ac:dyDescent="0.2">
      <c r="A2" s="229"/>
      <c r="B2" s="230"/>
      <c r="C2" s="230"/>
      <c r="D2" s="230"/>
      <c r="E2" s="230"/>
      <c r="F2" s="230"/>
      <c r="G2" s="230"/>
      <c r="H2" s="230"/>
      <c r="I2" s="230"/>
      <c r="J2" s="230"/>
      <c r="K2" s="230"/>
      <c r="L2" s="230"/>
      <c r="M2" s="230"/>
      <c r="N2" s="230"/>
      <c r="O2" s="230"/>
      <c r="P2" s="230"/>
      <c r="Q2" s="230"/>
      <c r="R2" s="230"/>
      <c r="S2" s="230"/>
      <c r="T2" s="230"/>
      <c r="U2" s="230"/>
      <c r="V2" s="230"/>
      <c r="W2" s="231"/>
    </row>
    <row r="3" spans="1:23" x14ac:dyDescent="0.2">
      <c r="A3" s="229"/>
      <c r="B3" s="230"/>
      <c r="C3" s="230"/>
      <c r="D3" s="230"/>
      <c r="E3" s="230"/>
      <c r="F3" s="230"/>
      <c r="G3" s="230"/>
      <c r="H3" s="230"/>
      <c r="I3" s="230"/>
      <c r="J3" s="230"/>
      <c r="K3" s="230"/>
      <c r="L3" s="230"/>
      <c r="M3" s="230"/>
      <c r="N3" s="230"/>
      <c r="O3" s="230"/>
      <c r="P3" s="230"/>
      <c r="Q3" s="230"/>
      <c r="R3" s="230"/>
      <c r="S3" s="230"/>
      <c r="T3" s="230"/>
      <c r="U3" s="230"/>
      <c r="V3" s="230"/>
      <c r="W3" s="231"/>
    </row>
    <row r="4" spans="1:23" x14ac:dyDescent="0.2">
      <c r="A4" s="232"/>
      <c r="B4" s="233"/>
      <c r="C4" s="233"/>
      <c r="D4" s="233"/>
      <c r="E4" s="233"/>
      <c r="F4" s="233"/>
      <c r="G4" s="233"/>
      <c r="H4" s="233"/>
      <c r="I4" s="233"/>
      <c r="J4" s="233"/>
      <c r="K4" s="233"/>
      <c r="L4" s="233"/>
      <c r="M4" s="233"/>
      <c r="N4" s="233"/>
      <c r="O4" s="233"/>
      <c r="P4" s="233"/>
      <c r="Q4" s="233"/>
      <c r="R4" s="233"/>
      <c r="S4" s="233"/>
      <c r="T4" s="233"/>
      <c r="U4" s="233"/>
      <c r="V4" s="233"/>
      <c r="W4" s="234"/>
    </row>
    <row r="5" spans="1:23" x14ac:dyDescent="0.2">
      <c r="A5" s="235" t="s">
        <v>19</v>
      </c>
      <c r="B5" s="235"/>
      <c r="C5" s="235"/>
      <c r="D5" s="235"/>
      <c r="E5" s="236" t="s">
        <v>100</v>
      </c>
      <c r="F5" s="237"/>
      <c r="G5" s="237"/>
      <c r="H5" s="237"/>
      <c r="I5" s="237"/>
      <c r="J5" s="237"/>
      <c r="K5" s="237"/>
      <c r="L5" s="237"/>
      <c r="M5" s="237"/>
      <c r="N5" s="237"/>
      <c r="O5" s="237"/>
      <c r="P5" s="237"/>
      <c r="Q5" s="237"/>
      <c r="R5" s="237"/>
      <c r="S5" s="237"/>
      <c r="T5" s="237"/>
      <c r="U5" s="236" t="s">
        <v>6</v>
      </c>
      <c r="V5" s="236"/>
      <c r="W5" s="236"/>
    </row>
    <row r="6" spans="1:23" x14ac:dyDescent="0.2">
      <c r="A6" s="238" t="s">
        <v>20</v>
      </c>
      <c r="B6" s="239"/>
      <c r="C6" s="239"/>
      <c r="D6" s="239"/>
      <c r="E6" s="239"/>
      <c r="F6" s="239"/>
      <c r="G6" s="239"/>
      <c r="H6" s="239"/>
      <c r="I6" s="239"/>
      <c r="J6" s="239"/>
      <c r="K6" s="239"/>
      <c r="L6" s="239"/>
      <c r="M6" s="239"/>
      <c r="N6" s="239"/>
      <c r="O6" s="239"/>
      <c r="P6" s="239"/>
      <c r="Q6" s="239"/>
      <c r="R6" s="239"/>
      <c r="S6" s="239"/>
      <c r="T6" s="240"/>
      <c r="U6" s="236" t="s">
        <v>7</v>
      </c>
      <c r="V6" s="236"/>
      <c r="W6" s="236"/>
    </row>
    <row r="7" spans="1:23" x14ac:dyDescent="0.2">
      <c r="A7" s="238" t="s">
        <v>8</v>
      </c>
      <c r="B7" s="239"/>
      <c r="C7" s="241"/>
      <c r="D7" s="242"/>
      <c r="E7" s="243"/>
      <c r="F7" s="239"/>
      <c r="G7" s="239"/>
      <c r="H7" s="239"/>
      <c r="I7" s="239"/>
      <c r="J7" s="239"/>
      <c r="K7" s="239"/>
      <c r="L7" s="239"/>
      <c r="M7" s="239"/>
      <c r="N7" s="239"/>
      <c r="O7" s="239"/>
      <c r="P7" s="239"/>
      <c r="Q7" s="239"/>
      <c r="R7" s="239"/>
      <c r="S7" s="239"/>
      <c r="T7" s="240"/>
      <c r="U7" s="236" t="s">
        <v>21</v>
      </c>
      <c r="V7" s="236"/>
      <c r="W7" s="236"/>
    </row>
    <row r="8" spans="1:23" x14ac:dyDescent="0.2">
      <c r="A8" s="244" t="s">
        <v>22</v>
      </c>
      <c r="B8" s="245"/>
      <c r="C8" s="245"/>
      <c r="D8" s="246"/>
      <c r="E8" s="247"/>
      <c r="F8" s="248"/>
      <c r="G8" s="248"/>
      <c r="H8" s="248"/>
      <c r="I8" s="248"/>
      <c r="J8" s="248"/>
      <c r="K8" s="248"/>
      <c r="L8" s="248"/>
      <c r="M8" s="248"/>
      <c r="N8" s="248"/>
      <c r="O8" s="248"/>
      <c r="P8" s="248"/>
      <c r="Q8" s="248"/>
      <c r="R8" s="248"/>
      <c r="S8" s="248"/>
      <c r="T8" s="249"/>
      <c r="U8" s="247"/>
      <c r="V8" s="248"/>
      <c r="W8" s="249"/>
    </row>
    <row r="9" spans="1:23" ht="33" customHeight="1" x14ac:dyDescent="0.2">
      <c r="A9" s="250" t="s">
        <v>140</v>
      </c>
      <c r="B9" s="251"/>
      <c r="C9" s="251"/>
      <c r="D9" s="251"/>
      <c r="E9" s="251"/>
      <c r="F9" s="251"/>
      <c r="G9" s="251"/>
      <c r="H9" s="251"/>
      <c r="I9" s="251"/>
      <c r="J9" s="251"/>
      <c r="K9" s="251"/>
      <c r="L9" s="251"/>
      <c r="M9" s="251"/>
      <c r="N9" s="251"/>
      <c r="O9" s="251"/>
      <c r="P9" s="251"/>
      <c r="Q9" s="251"/>
      <c r="R9" s="251"/>
      <c r="S9" s="251"/>
      <c r="T9" s="251"/>
      <c r="U9" s="251"/>
      <c r="V9" s="251"/>
      <c r="W9" s="251"/>
    </row>
    <row r="10" spans="1:23" x14ac:dyDescent="0.2">
      <c r="A10" s="20">
        <v>1</v>
      </c>
      <c r="B10" s="218" t="s">
        <v>104</v>
      </c>
      <c r="C10" s="252"/>
      <c r="D10" s="252"/>
      <c r="E10" s="252"/>
      <c r="F10" s="252"/>
      <c r="G10" s="252"/>
      <c r="H10" s="252"/>
      <c r="I10" s="252"/>
      <c r="J10" s="252"/>
      <c r="K10" s="252"/>
      <c r="L10" s="252"/>
      <c r="M10" s="252"/>
      <c r="N10" s="252"/>
      <c r="O10" s="252"/>
      <c r="P10" s="252"/>
      <c r="Q10" s="252"/>
      <c r="R10" s="252"/>
      <c r="S10" s="252"/>
      <c r="T10" s="252"/>
      <c r="U10" s="252"/>
      <c r="V10" s="252"/>
      <c r="W10" s="253"/>
    </row>
    <row r="11" spans="1:23" ht="56.25" x14ac:dyDescent="0.2">
      <c r="A11" s="22" t="s">
        <v>131</v>
      </c>
      <c r="B11" s="218" t="s">
        <v>247</v>
      </c>
      <c r="C11" s="254"/>
      <c r="D11" s="254"/>
      <c r="E11" s="254"/>
      <c r="F11" s="254"/>
      <c r="G11" s="254"/>
      <c r="H11" s="254"/>
      <c r="I11" s="254"/>
      <c r="J11" s="254"/>
      <c r="K11" s="255"/>
      <c r="L11" s="6" t="s">
        <v>0</v>
      </c>
      <c r="M11" s="7" t="s">
        <v>9</v>
      </c>
      <c r="N11" s="6" t="s">
        <v>0</v>
      </c>
      <c r="O11" s="8" t="s">
        <v>10</v>
      </c>
      <c r="P11" s="6" t="s">
        <v>0</v>
      </c>
      <c r="Q11" s="8" t="s">
        <v>10</v>
      </c>
      <c r="R11" s="218" t="s">
        <v>11</v>
      </c>
      <c r="S11" s="252"/>
      <c r="T11" s="252"/>
      <c r="U11" s="252"/>
      <c r="V11" s="252"/>
      <c r="W11" s="253"/>
    </row>
    <row r="12" spans="1:23" ht="23.25" customHeight="1" x14ac:dyDescent="0.2">
      <c r="A12" s="9" t="s">
        <v>162</v>
      </c>
      <c r="B12" s="215" t="s">
        <v>249</v>
      </c>
      <c r="C12" s="216"/>
      <c r="D12" s="216"/>
      <c r="E12" s="216"/>
      <c r="F12" s="216"/>
      <c r="G12" s="216"/>
      <c r="H12" s="216"/>
      <c r="I12" s="216"/>
      <c r="J12" s="216"/>
      <c r="K12" s="217"/>
      <c r="L12" s="10">
        <v>2</v>
      </c>
      <c r="M12" s="11">
        <v>2</v>
      </c>
      <c r="N12" s="10">
        <v>2</v>
      </c>
      <c r="O12" s="12"/>
      <c r="P12" s="10">
        <v>2</v>
      </c>
      <c r="Q12" s="13"/>
      <c r="R12" s="221"/>
      <c r="S12" s="222"/>
      <c r="T12" s="222"/>
      <c r="U12" s="222"/>
      <c r="V12" s="222"/>
      <c r="W12" s="223"/>
    </row>
    <row r="13" spans="1:23" ht="21.75" customHeight="1" x14ac:dyDescent="0.2">
      <c r="A13" s="9" t="s">
        <v>12</v>
      </c>
      <c r="B13" s="215" t="s">
        <v>251</v>
      </c>
      <c r="C13" s="216"/>
      <c r="D13" s="216"/>
      <c r="E13" s="216"/>
      <c r="F13" s="216"/>
      <c r="G13" s="216"/>
      <c r="H13" s="216"/>
      <c r="I13" s="216"/>
      <c r="J13" s="216"/>
      <c r="K13" s="217"/>
      <c r="L13" s="10">
        <v>2</v>
      </c>
      <c r="M13" s="11">
        <v>2</v>
      </c>
      <c r="N13" s="10"/>
      <c r="O13" s="12"/>
      <c r="P13" s="10"/>
      <c r="Q13" s="13"/>
      <c r="R13" s="221"/>
      <c r="S13" s="224"/>
      <c r="T13" s="224"/>
      <c r="U13" s="224"/>
      <c r="V13" s="224"/>
      <c r="W13" s="225"/>
    </row>
    <row r="14" spans="1:23" ht="22.5" customHeight="1" x14ac:dyDescent="0.2">
      <c r="A14" s="9" t="s">
        <v>23</v>
      </c>
      <c r="B14" s="215" t="s">
        <v>248</v>
      </c>
      <c r="C14" s="216"/>
      <c r="D14" s="216"/>
      <c r="E14" s="216"/>
      <c r="F14" s="216"/>
      <c r="G14" s="216"/>
      <c r="H14" s="216"/>
      <c r="I14" s="216"/>
      <c r="J14" s="216"/>
      <c r="K14" s="217"/>
      <c r="L14" s="10">
        <v>2</v>
      </c>
      <c r="M14" s="11">
        <v>2</v>
      </c>
      <c r="N14" s="10"/>
      <c r="O14" s="12"/>
      <c r="P14" s="10"/>
      <c r="Q14" s="13"/>
      <c r="R14" s="221"/>
      <c r="S14" s="224"/>
      <c r="T14" s="224"/>
      <c r="U14" s="224"/>
      <c r="V14" s="224"/>
      <c r="W14" s="225"/>
    </row>
    <row r="15" spans="1:23" ht="20.25" customHeight="1" x14ac:dyDescent="0.2">
      <c r="A15" s="9" t="s">
        <v>24</v>
      </c>
      <c r="B15" s="215" t="s">
        <v>250</v>
      </c>
      <c r="C15" s="216"/>
      <c r="D15" s="216"/>
      <c r="E15" s="216"/>
      <c r="F15" s="216"/>
      <c r="G15" s="216"/>
      <c r="H15" s="216"/>
      <c r="I15" s="216"/>
      <c r="J15" s="216"/>
      <c r="K15" s="217"/>
      <c r="L15" s="10">
        <v>2</v>
      </c>
      <c r="M15" s="11">
        <v>2</v>
      </c>
      <c r="N15" s="10">
        <v>2</v>
      </c>
      <c r="O15" s="12"/>
      <c r="P15" s="10">
        <v>2</v>
      </c>
      <c r="Q15" s="13"/>
      <c r="R15" s="221"/>
      <c r="S15" s="222"/>
      <c r="T15" s="222"/>
      <c r="U15" s="222"/>
      <c r="V15" s="222"/>
      <c r="W15" s="223"/>
    </row>
    <row r="16" spans="1:23" ht="27.75" customHeight="1" x14ac:dyDescent="0.2">
      <c r="A16" s="23" t="s">
        <v>25</v>
      </c>
      <c r="B16" s="215" t="s">
        <v>252</v>
      </c>
      <c r="C16" s="216"/>
      <c r="D16" s="216"/>
      <c r="E16" s="216"/>
      <c r="F16" s="216"/>
      <c r="G16" s="216"/>
      <c r="H16" s="216"/>
      <c r="I16" s="216"/>
      <c r="J16" s="216"/>
      <c r="K16" s="217"/>
      <c r="L16" s="10">
        <v>2</v>
      </c>
      <c r="M16" s="11">
        <v>2</v>
      </c>
      <c r="N16" s="10"/>
      <c r="O16" s="12"/>
      <c r="P16" s="10"/>
      <c r="Q16" s="13"/>
      <c r="R16" s="221"/>
      <c r="S16" s="224"/>
      <c r="T16" s="224"/>
      <c r="U16" s="224"/>
      <c r="V16" s="224"/>
      <c r="W16" s="225"/>
    </row>
    <row r="17" spans="1:23" x14ac:dyDescent="0.2">
      <c r="A17" s="28"/>
      <c r="B17" s="206" t="s">
        <v>253</v>
      </c>
      <c r="C17" s="207"/>
      <c r="D17" s="207"/>
      <c r="E17" s="207"/>
      <c r="F17" s="207"/>
      <c r="G17" s="207"/>
      <c r="H17" s="207"/>
      <c r="I17" s="207"/>
      <c r="J17" s="207"/>
      <c r="K17" s="208"/>
      <c r="L17" s="31">
        <f>SUM(L12:L16)</f>
        <v>10</v>
      </c>
      <c r="M17" s="31">
        <f>SUM(M12:M16)</f>
        <v>10</v>
      </c>
      <c r="N17" s="29">
        <f>SUM(N10:N15)</f>
        <v>4</v>
      </c>
      <c r="O17" s="29">
        <f>SUM(O10:O15)</f>
        <v>0</v>
      </c>
      <c r="P17" s="29">
        <f>SUM(P10:P15)</f>
        <v>4</v>
      </c>
      <c r="Q17" s="29">
        <f>SUM(Q10:Q15)</f>
        <v>0</v>
      </c>
      <c r="R17" s="256"/>
      <c r="S17" s="257"/>
      <c r="T17" s="257"/>
      <c r="U17" s="257"/>
      <c r="V17" s="257"/>
      <c r="W17" s="258"/>
    </row>
    <row r="18" spans="1:23" ht="56.25" x14ac:dyDescent="0.2">
      <c r="A18" s="22" t="s">
        <v>132</v>
      </c>
      <c r="B18" s="218" t="s">
        <v>211</v>
      </c>
      <c r="C18" s="219"/>
      <c r="D18" s="219"/>
      <c r="E18" s="219"/>
      <c r="F18" s="219"/>
      <c r="G18" s="219"/>
      <c r="H18" s="219"/>
      <c r="I18" s="219"/>
      <c r="J18" s="219"/>
      <c r="K18" s="220"/>
      <c r="L18" s="6" t="s">
        <v>0</v>
      </c>
      <c r="M18" s="7" t="s">
        <v>36</v>
      </c>
      <c r="N18" s="6" t="s">
        <v>0</v>
      </c>
      <c r="O18" s="8" t="s">
        <v>13</v>
      </c>
      <c r="P18" s="6" t="s">
        <v>0</v>
      </c>
      <c r="Q18" s="18" t="s">
        <v>14</v>
      </c>
      <c r="R18" s="218" t="s">
        <v>15</v>
      </c>
      <c r="S18" s="252"/>
      <c r="T18" s="252"/>
      <c r="U18" s="252"/>
      <c r="V18" s="252"/>
      <c r="W18" s="253"/>
    </row>
    <row r="19" spans="1:23" x14ac:dyDescent="0.2">
      <c r="A19" s="9" t="s">
        <v>16</v>
      </c>
      <c r="B19" s="215" t="s">
        <v>141</v>
      </c>
      <c r="C19" s="216"/>
      <c r="D19" s="216"/>
      <c r="E19" s="216"/>
      <c r="F19" s="216"/>
      <c r="G19" s="216"/>
      <c r="H19" s="216"/>
      <c r="I19" s="216"/>
      <c r="J19" s="216"/>
      <c r="K19" s="217"/>
      <c r="L19" s="10">
        <v>2</v>
      </c>
      <c r="M19" s="11">
        <v>0</v>
      </c>
      <c r="N19" s="10">
        <v>2</v>
      </c>
      <c r="O19" s="12">
        <v>0</v>
      </c>
      <c r="P19" s="10">
        <v>2</v>
      </c>
      <c r="Q19" s="12">
        <v>0</v>
      </c>
      <c r="R19" s="221"/>
      <c r="S19" s="222"/>
      <c r="T19" s="222"/>
      <c r="U19" s="222"/>
      <c r="V19" s="222"/>
      <c r="W19" s="223"/>
    </row>
    <row r="20" spans="1:23" x14ac:dyDescent="0.2">
      <c r="A20" s="9" t="s">
        <v>17</v>
      </c>
      <c r="B20" s="215" t="s">
        <v>142</v>
      </c>
      <c r="C20" s="216"/>
      <c r="D20" s="216"/>
      <c r="E20" s="216"/>
      <c r="F20" s="216"/>
      <c r="G20" s="216"/>
      <c r="H20" s="216"/>
      <c r="I20" s="216"/>
      <c r="J20" s="216"/>
      <c r="K20" s="217"/>
      <c r="L20" s="10">
        <v>2</v>
      </c>
      <c r="M20" s="11">
        <v>0</v>
      </c>
      <c r="N20" s="10">
        <v>2</v>
      </c>
      <c r="O20" s="12">
        <v>0</v>
      </c>
      <c r="P20" s="10">
        <v>2</v>
      </c>
      <c r="Q20" s="12">
        <v>0</v>
      </c>
      <c r="R20" s="221"/>
      <c r="S20" s="224"/>
      <c r="T20" s="224"/>
      <c r="U20" s="224"/>
      <c r="V20" s="224"/>
      <c r="W20" s="225"/>
    </row>
    <row r="21" spans="1:23" x14ac:dyDescent="0.2">
      <c r="A21" s="9" t="s">
        <v>27</v>
      </c>
      <c r="B21" s="215" t="s">
        <v>143</v>
      </c>
      <c r="C21" s="216"/>
      <c r="D21" s="216"/>
      <c r="E21" s="216"/>
      <c r="F21" s="216"/>
      <c r="G21" s="216"/>
      <c r="H21" s="216"/>
      <c r="I21" s="216"/>
      <c r="J21" s="216"/>
      <c r="K21" s="217"/>
      <c r="L21" s="10">
        <v>2</v>
      </c>
      <c r="M21" s="11">
        <v>0</v>
      </c>
      <c r="N21" s="10">
        <v>2</v>
      </c>
      <c r="O21" s="12">
        <v>0</v>
      </c>
      <c r="P21" s="10">
        <v>2</v>
      </c>
      <c r="Q21" s="12">
        <v>0</v>
      </c>
      <c r="R21" s="221"/>
      <c r="S21" s="224"/>
      <c r="T21" s="224"/>
      <c r="U21" s="224"/>
      <c r="V21" s="224"/>
      <c r="W21" s="225"/>
    </row>
    <row r="22" spans="1:23" x14ac:dyDescent="0.2">
      <c r="A22" s="9" t="s">
        <v>18</v>
      </c>
      <c r="B22" s="215" t="s">
        <v>144</v>
      </c>
      <c r="C22" s="216"/>
      <c r="D22" s="216"/>
      <c r="E22" s="216"/>
      <c r="F22" s="216"/>
      <c r="G22" s="216"/>
      <c r="H22" s="216"/>
      <c r="I22" s="216"/>
      <c r="J22" s="216"/>
      <c r="K22" s="217"/>
      <c r="L22" s="10">
        <v>2</v>
      </c>
      <c r="M22" s="11">
        <v>0</v>
      </c>
      <c r="N22" s="10">
        <v>2</v>
      </c>
      <c r="O22" s="12">
        <v>0</v>
      </c>
      <c r="P22" s="10">
        <v>2</v>
      </c>
      <c r="Q22" s="12">
        <v>0</v>
      </c>
      <c r="R22" s="221"/>
      <c r="S22" s="224"/>
      <c r="T22" s="224"/>
      <c r="U22" s="224"/>
      <c r="V22" s="224"/>
      <c r="W22" s="225"/>
    </row>
    <row r="23" spans="1:23" x14ac:dyDescent="0.2">
      <c r="A23" s="9" t="s">
        <v>28</v>
      </c>
      <c r="B23" s="215" t="s">
        <v>233</v>
      </c>
      <c r="C23" s="216"/>
      <c r="D23" s="216"/>
      <c r="E23" s="216"/>
      <c r="F23" s="216"/>
      <c r="G23" s="216"/>
      <c r="H23" s="216"/>
      <c r="I23" s="216"/>
      <c r="J23" s="216"/>
      <c r="K23" s="217"/>
      <c r="L23" s="10">
        <v>2</v>
      </c>
      <c r="M23" s="11">
        <v>0</v>
      </c>
      <c r="N23" s="10"/>
      <c r="O23" s="12"/>
      <c r="P23" s="10"/>
      <c r="Q23" s="12"/>
      <c r="R23" s="221"/>
      <c r="S23" s="222"/>
      <c r="T23" s="222"/>
      <c r="U23" s="222"/>
      <c r="V23" s="222"/>
      <c r="W23" s="223"/>
    </row>
    <row r="24" spans="1:23" x14ac:dyDescent="0.2">
      <c r="A24" s="9" t="s">
        <v>29</v>
      </c>
      <c r="B24" s="203" t="s">
        <v>146</v>
      </c>
      <c r="C24" s="204"/>
      <c r="D24" s="204"/>
      <c r="E24" s="204"/>
      <c r="F24" s="204"/>
      <c r="G24" s="204"/>
      <c r="H24" s="204"/>
      <c r="I24" s="204"/>
      <c r="J24" s="204"/>
      <c r="K24" s="205"/>
      <c r="L24" s="10">
        <v>2</v>
      </c>
      <c r="M24" s="11">
        <v>0</v>
      </c>
      <c r="N24" s="10"/>
      <c r="O24" s="12"/>
      <c r="P24" s="10"/>
      <c r="Q24" s="12"/>
      <c r="R24" s="221"/>
      <c r="S24" s="224"/>
      <c r="T24" s="224"/>
      <c r="U24" s="224"/>
      <c r="V24" s="224"/>
      <c r="W24" s="225"/>
    </row>
    <row r="25" spans="1:23" x14ac:dyDescent="0.2">
      <c r="A25" s="9" t="s">
        <v>30</v>
      </c>
      <c r="B25" s="203" t="s">
        <v>147</v>
      </c>
      <c r="C25" s="204"/>
      <c r="D25" s="204"/>
      <c r="E25" s="204"/>
      <c r="F25" s="204"/>
      <c r="G25" s="204"/>
      <c r="H25" s="204"/>
      <c r="I25" s="204"/>
      <c r="J25" s="204"/>
      <c r="K25" s="205"/>
      <c r="L25" s="10">
        <v>2</v>
      </c>
      <c r="M25" s="11">
        <v>0</v>
      </c>
      <c r="N25" s="10"/>
      <c r="O25" s="12"/>
      <c r="P25" s="10"/>
      <c r="Q25" s="12"/>
      <c r="R25" s="221"/>
      <c r="S25" s="224"/>
      <c r="T25" s="224"/>
      <c r="U25" s="224"/>
      <c r="V25" s="224"/>
      <c r="W25" s="225"/>
    </row>
    <row r="26" spans="1:23" x14ac:dyDescent="0.2">
      <c r="A26" s="9" t="s">
        <v>31</v>
      </c>
      <c r="B26" s="215" t="s">
        <v>149</v>
      </c>
      <c r="C26" s="216"/>
      <c r="D26" s="216"/>
      <c r="E26" s="216"/>
      <c r="F26" s="216"/>
      <c r="G26" s="216"/>
      <c r="H26" s="216"/>
      <c r="I26" s="216"/>
      <c r="J26" s="216"/>
      <c r="K26" s="217"/>
      <c r="L26" s="10">
        <v>2</v>
      </c>
      <c r="M26" s="11">
        <v>0</v>
      </c>
      <c r="N26" s="10"/>
      <c r="O26" s="12"/>
      <c r="P26" s="10"/>
      <c r="Q26" s="12"/>
      <c r="R26" s="221"/>
      <c r="S26" s="224"/>
      <c r="T26" s="224"/>
      <c r="U26" s="224"/>
      <c r="V26" s="224"/>
      <c r="W26" s="225"/>
    </row>
    <row r="27" spans="1:23" x14ac:dyDescent="0.2">
      <c r="A27" s="9" t="s">
        <v>214</v>
      </c>
      <c r="B27" s="215" t="s">
        <v>150</v>
      </c>
      <c r="C27" s="216"/>
      <c r="D27" s="216"/>
      <c r="E27" s="216"/>
      <c r="F27" s="216"/>
      <c r="G27" s="216"/>
      <c r="H27" s="216"/>
      <c r="I27" s="216"/>
      <c r="J27" s="216"/>
      <c r="K27" s="217"/>
      <c r="L27" s="10">
        <v>2</v>
      </c>
      <c r="M27" s="11">
        <v>0</v>
      </c>
      <c r="N27" s="10"/>
      <c r="O27" s="12"/>
      <c r="P27" s="10"/>
      <c r="Q27" s="12"/>
      <c r="R27" s="221"/>
      <c r="S27" s="222"/>
      <c r="T27" s="222"/>
      <c r="U27" s="222"/>
      <c r="V27" s="222"/>
      <c r="W27" s="223"/>
    </row>
    <row r="28" spans="1:23" x14ac:dyDescent="0.2">
      <c r="A28" s="9" t="s">
        <v>215</v>
      </c>
      <c r="B28" s="215" t="s">
        <v>151</v>
      </c>
      <c r="C28" s="216"/>
      <c r="D28" s="216"/>
      <c r="E28" s="216"/>
      <c r="F28" s="216"/>
      <c r="G28" s="216"/>
      <c r="H28" s="216"/>
      <c r="I28" s="216"/>
      <c r="J28" s="216"/>
      <c r="K28" s="217"/>
      <c r="L28" s="10">
        <v>2</v>
      </c>
      <c r="M28" s="11">
        <v>0</v>
      </c>
      <c r="N28" s="10"/>
      <c r="O28" s="12"/>
      <c r="P28" s="10"/>
      <c r="Q28" s="12"/>
      <c r="R28" s="221"/>
      <c r="S28" s="224"/>
      <c r="T28" s="224"/>
      <c r="U28" s="224"/>
      <c r="V28" s="224"/>
      <c r="W28" s="225"/>
    </row>
    <row r="29" spans="1:23" x14ac:dyDescent="0.2">
      <c r="A29" s="9" t="s">
        <v>216</v>
      </c>
      <c r="B29" s="215" t="s">
        <v>152</v>
      </c>
      <c r="C29" s="216"/>
      <c r="D29" s="216"/>
      <c r="E29" s="216"/>
      <c r="F29" s="216"/>
      <c r="G29" s="216"/>
      <c r="H29" s="216"/>
      <c r="I29" s="216"/>
      <c r="J29" s="216"/>
      <c r="K29" s="217"/>
      <c r="L29" s="10">
        <v>2</v>
      </c>
      <c r="M29" s="11">
        <v>0</v>
      </c>
      <c r="N29" s="10"/>
      <c r="O29" s="12"/>
      <c r="P29" s="10"/>
      <c r="Q29" s="12"/>
      <c r="R29" s="221"/>
      <c r="S29" s="224"/>
      <c r="T29" s="224"/>
      <c r="U29" s="224"/>
      <c r="V29" s="224"/>
      <c r="W29" s="225"/>
    </row>
    <row r="30" spans="1:23" x14ac:dyDescent="0.2">
      <c r="A30" s="9" t="s">
        <v>217</v>
      </c>
      <c r="B30" s="215" t="s">
        <v>234</v>
      </c>
      <c r="C30" s="216"/>
      <c r="D30" s="216"/>
      <c r="E30" s="216"/>
      <c r="F30" s="216"/>
      <c r="G30" s="216"/>
      <c r="H30" s="216"/>
      <c r="I30" s="216"/>
      <c r="J30" s="216"/>
      <c r="K30" s="217"/>
      <c r="L30" s="10">
        <v>2</v>
      </c>
      <c r="M30" s="11">
        <v>0</v>
      </c>
      <c r="N30" s="10"/>
      <c r="O30" s="12"/>
      <c r="P30" s="10"/>
      <c r="Q30" s="12"/>
      <c r="R30" s="221"/>
      <c r="S30" s="222"/>
      <c r="T30" s="222"/>
      <c r="U30" s="222"/>
      <c r="V30" s="222"/>
      <c r="W30" s="223"/>
    </row>
    <row r="31" spans="1:23" x14ac:dyDescent="0.2">
      <c r="A31" s="9" t="s">
        <v>218</v>
      </c>
      <c r="B31" s="203" t="s">
        <v>154</v>
      </c>
      <c r="C31" s="204"/>
      <c r="D31" s="204"/>
      <c r="E31" s="204"/>
      <c r="F31" s="204"/>
      <c r="G31" s="204"/>
      <c r="H31" s="204"/>
      <c r="I31" s="204"/>
      <c r="J31" s="204"/>
      <c r="K31" s="205"/>
      <c r="L31" s="10">
        <v>2</v>
      </c>
      <c r="M31" s="11">
        <v>0</v>
      </c>
      <c r="N31" s="10"/>
      <c r="O31" s="12"/>
      <c r="P31" s="10"/>
      <c r="Q31" s="12"/>
      <c r="R31" s="221"/>
      <c r="S31" s="224"/>
      <c r="T31" s="224"/>
      <c r="U31" s="224"/>
      <c r="V31" s="224"/>
      <c r="W31" s="225"/>
    </row>
    <row r="32" spans="1:23" x14ac:dyDescent="0.2">
      <c r="A32" s="9" t="s">
        <v>219</v>
      </c>
      <c r="B32" s="203" t="s">
        <v>155</v>
      </c>
      <c r="C32" s="204"/>
      <c r="D32" s="204"/>
      <c r="E32" s="204"/>
      <c r="F32" s="204"/>
      <c r="G32" s="204"/>
      <c r="H32" s="204"/>
      <c r="I32" s="204"/>
      <c r="J32" s="204"/>
      <c r="K32" s="205"/>
      <c r="L32" s="10">
        <v>2</v>
      </c>
      <c r="M32" s="11">
        <v>0</v>
      </c>
      <c r="N32" s="10"/>
      <c r="O32" s="12"/>
      <c r="P32" s="10"/>
      <c r="Q32" s="12"/>
      <c r="R32" s="221"/>
      <c r="S32" s="224"/>
      <c r="T32" s="224"/>
      <c r="U32" s="224"/>
      <c r="V32" s="224"/>
      <c r="W32" s="225"/>
    </row>
    <row r="33" spans="1:23" x14ac:dyDescent="0.2">
      <c r="A33" s="30"/>
      <c r="B33" s="206" t="s">
        <v>212</v>
      </c>
      <c r="C33" s="207"/>
      <c r="D33" s="207"/>
      <c r="E33" s="207"/>
      <c r="F33" s="207"/>
      <c r="G33" s="207"/>
      <c r="H33" s="207"/>
      <c r="I33" s="207"/>
      <c r="J33" s="207"/>
      <c r="K33" s="208"/>
      <c r="L33" s="31">
        <f>SUM(L19:L32)</f>
        <v>28</v>
      </c>
      <c r="M33" s="31">
        <f>SUM(M19:M32)</f>
        <v>0</v>
      </c>
      <c r="N33" s="31">
        <f t="shared" ref="N33:Q33" si="0">SUM(N19:N22)</f>
        <v>8</v>
      </c>
      <c r="O33" s="31">
        <f t="shared" si="0"/>
        <v>0</v>
      </c>
      <c r="P33" s="31">
        <f t="shared" si="0"/>
        <v>8</v>
      </c>
      <c r="Q33" s="31">
        <f t="shared" si="0"/>
        <v>0</v>
      </c>
      <c r="R33" s="206"/>
      <c r="S33" s="207"/>
      <c r="T33" s="207"/>
      <c r="U33" s="207"/>
      <c r="V33" s="207"/>
      <c r="W33" s="208"/>
    </row>
    <row r="34" spans="1:23" x14ac:dyDescent="0.2">
      <c r="A34" s="25"/>
      <c r="B34" s="209" t="s">
        <v>244</v>
      </c>
      <c r="C34" s="210"/>
      <c r="D34" s="210"/>
      <c r="E34" s="210"/>
      <c r="F34" s="210"/>
      <c r="G34" s="210"/>
      <c r="H34" s="210"/>
      <c r="I34" s="210"/>
      <c r="J34" s="210"/>
      <c r="K34" s="211"/>
      <c r="L34" s="73">
        <f>L17+L33</f>
        <v>38</v>
      </c>
      <c r="M34" s="73">
        <f>M17+M33</f>
        <v>10</v>
      </c>
      <c r="N34" s="24" t="e">
        <f>+N17+N33+#REF!</f>
        <v>#REF!</v>
      </c>
      <c r="O34" s="24" t="e">
        <f>+O17+O33+#REF!</f>
        <v>#REF!</v>
      </c>
      <c r="P34" s="24" t="e">
        <f>+P17+P33+#REF!</f>
        <v>#REF!</v>
      </c>
      <c r="Q34" s="24" t="e">
        <f>+Q17+Q33+#REF!</f>
        <v>#REF!</v>
      </c>
      <c r="R34" s="212"/>
      <c r="S34" s="213"/>
      <c r="T34" s="213"/>
      <c r="U34" s="213"/>
      <c r="V34" s="213"/>
      <c r="W34" s="214"/>
    </row>
    <row r="35" spans="1:23" x14ac:dyDescent="0.2">
      <c r="A35" s="20">
        <v>2</v>
      </c>
      <c r="B35" s="218" t="s">
        <v>34</v>
      </c>
      <c r="C35" s="219"/>
      <c r="D35" s="219"/>
      <c r="E35" s="219"/>
      <c r="F35" s="219"/>
      <c r="G35" s="219"/>
      <c r="H35" s="219"/>
      <c r="I35" s="219"/>
      <c r="J35" s="219"/>
      <c r="K35" s="219"/>
      <c r="L35" s="219"/>
      <c r="M35" s="219"/>
      <c r="N35" s="219"/>
      <c r="O35" s="219"/>
      <c r="P35" s="219"/>
      <c r="Q35" s="219"/>
      <c r="R35" s="219"/>
      <c r="S35" s="219"/>
      <c r="T35" s="219"/>
      <c r="U35" s="219"/>
      <c r="V35" s="219"/>
      <c r="W35" s="220"/>
    </row>
    <row r="36" spans="1:23" ht="56.25" x14ac:dyDescent="0.2">
      <c r="A36" s="22" t="s">
        <v>130</v>
      </c>
      <c r="B36" s="218" t="s">
        <v>209</v>
      </c>
      <c r="C36" s="219"/>
      <c r="D36" s="219"/>
      <c r="E36" s="219"/>
      <c r="F36" s="219"/>
      <c r="G36" s="219"/>
      <c r="H36" s="219"/>
      <c r="I36" s="219"/>
      <c r="J36" s="219"/>
      <c r="K36" s="220"/>
      <c r="L36" s="6" t="s">
        <v>0</v>
      </c>
      <c r="M36" s="7" t="s">
        <v>37</v>
      </c>
      <c r="N36" s="6" t="s">
        <v>0</v>
      </c>
      <c r="O36" s="8" t="s">
        <v>10</v>
      </c>
      <c r="P36" s="6" t="s">
        <v>0</v>
      </c>
      <c r="Q36" s="8" t="s">
        <v>10</v>
      </c>
      <c r="R36" s="218" t="s">
        <v>15</v>
      </c>
      <c r="S36" s="252"/>
      <c r="T36" s="252"/>
      <c r="U36" s="252"/>
      <c r="V36" s="252"/>
      <c r="W36" s="253"/>
    </row>
    <row r="37" spans="1:23" x14ac:dyDescent="0.2">
      <c r="A37" s="98" t="s">
        <v>163</v>
      </c>
      <c r="B37" s="203" t="s">
        <v>101</v>
      </c>
      <c r="C37" s="204"/>
      <c r="D37" s="204"/>
      <c r="E37" s="204"/>
      <c r="F37" s="204"/>
      <c r="G37" s="204"/>
      <c r="H37" s="204"/>
      <c r="I37" s="204"/>
      <c r="J37" s="204"/>
      <c r="K37" s="205"/>
      <c r="L37" s="10">
        <v>2</v>
      </c>
      <c r="M37" s="11">
        <v>2</v>
      </c>
      <c r="N37" s="15">
        <v>2</v>
      </c>
      <c r="O37" s="16">
        <v>0</v>
      </c>
      <c r="P37" s="15">
        <v>2</v>
      </c>
      <c r="Q37" s="17">
        <v>0</v>
      </c>
      <c r="R37" s="259"/>
      <c r="S37" s="260"/>
      <c r="T37" s="260"/>
      <c r="U37" s="260"/>
      <c r="V37" s="260"/>
      <c r="W37" s="261"/>
    </row>
    <row r="38" spans="1:23" x14ac:dyDescent="0.2">
      <c r="A38" s="98" t="s">
        <v>164</v>
      </c>
      <c r="B38" s="203" t="s">
        <v>157</v>
      </c>
      <c r="C38" s="204"/>
      <c r="D38" s="204"/>
      <c r="E38" s="204"/>
      <c r="F38" s="204"/>
      <c r="G38" s="204"/>
      <c r="H38" s="204"/>
      <c r="I38" s="204"/>
      <c r="J38" s="204"/>
      <c r="K38" s="205"/>
      <c r="L38" s="10">
        <v>2</v>
      </c>
      <c r="M38" s="11">
        <v>2</v>
      </c>
      <c r="N38" s="15">
        <v>2</v>
      </c>
      <c r="O38" s="16">
        <v>0</v>
      </c>
      <c r="P38" s="15">
        <v>2</v>
      </c>
      <c r="Q38" s="17">
        <v>0</v>
      </c>
      <c r="R38" s="259"/>
      <c r="S38" s="260"/>
      <c r="T38" s="260"/>
      <c r="U38" s="260"/>
      <c r="V38" s="260"/>
      <c r="W38" s="261"/>
    </row>
    <row r="39" spans="1:23" x14ac:dyDescent="0.2">
      <c r="A39" s="98" t="s">
        <v>165</v>
      </c>
      <c r="B39" s="203" t="s">
        <v>38</v>
      </c>
      <c r="C39" s="204"/>
      <c r="D39" s="204"/>
      <c r="E39" s="204"/>
      <c r="F39" s="204"/>
      <c r="G39" s="204"/>
      <c r="H39" s="204"/>
      <c r="I39" s="204"/>
      <c r="J39" s="204"/>
      <c r="K39" s="205"/>
      <c r="L39" s="10">
        <v>2</v>
      </c>
      <c r="M39" s="11">
        <v>2</v>
      </c>
      <c r="N39" s="15">
        <v>2</v>
      </c>
      <c r="O39" s="16">
        <v>0</v>
      </c>
      <c r="P39" s="15">
        <v>2</v>
      </c>
      <c r="Q39" s="17">
        <v>0</v>
      </c>
      <c r="R39" s="259"/>
      <c r="S39" s="260"/>
      <c r="T39" s="260"/>
      <c r="U39" s="260"/>
      <c r="V39" s="260"/>
      <c r="W39" s="261"/>
    </row>
    <row r="40" spans="1:23" x14ac:dyDescent="0.2">
      <c r="A40" s="98" t="s">
        <v>166</v>
      </c>
      <c r="B40" s="203" t="s">
        <v>135</v>
      </c>
      <c r="C40" s="204"/>
      <c r="D40" s="204"/>
      <c r="E40" s="204"/>
      <c r="F40" s="204"/>
      <c r="G40" s="204"/>
      <c r="H40" s="204"/>
      <c r="I40" s="204"/>
      <c r="J40" s="204"/>
      <c r="K40" s="205"/>
      <c r="L40" s="10">
        <v>2</v>
      </c>
      <c r="M40" s="11">
        <v>2</v>
      </c>
      <c r="N40" s="15">
        <v>2</v>
      </c>
      <c r="O40" s="16">
        <v>0</v>
      </c>
      <c r="P40" s="15">
        <v>2</v>
      </c>
      <c r="Q40" s="17">
        <v>0</v>
      </c>
      <c r="R40" s="259"/>
      <c r="S40" s="260"/>
      <c r="T40" s="260"/>
      <c r="U40" s="260"/>
      <c r="V40" s="260"/>
      <c r="W40" s="261"/>
    </row>
    <row r="41" spans="1:23" ht="23.25" customHeight="1" x14ac:dyDescent="0.2">
      <c r="A41" s="98" t="s">
        <v>208</v>
      </c>
      <c r="B41" s="265" t="s">
        <v>137</v>
      </c>
      <c r="C41" s="266"/>
      <c r="D41" s="266"/>
      <c r="E41" s="266"/>
      <c r="F41" s="266"/>
      <c r="G41" s="266"/>
      <c r="H41" s="266"/>
      <c r="I41" s="266"/>
      <c r="J41" s="266"/>
      <c r="K41" s="267"/>
      <c r="L41" s="10">
        <v>2</v>
      </c>
      <c r="M41" s="11">
        <v>2</v>
      </c>
      <c r="N41" s="15"/>
      <c r="O41" s="16"/>
      <c r="P41" s="15"/>
      <c r="Q41" s="17"/>
      <c r="R41" s="109"/>
      <c r="S41" s="110"/>
      <c r="T41" s="110"/>
      <c r="U41" s="110"/>
      <c r="V41" s="110"/>
      <c r="W41" s="111"/>
    </row>
    <row r="42" spans="1:23" x14ac:dyDescent="0.2">
      <c r="A42" s="21" t="s">
        <v>238</v>
      </c>
      <c r="B42" s="203" t="s">
        <v>136</v>
      </c>
      <c r="C42" s="204"/>
      <c r="D42" s="204"/>
      <c r="E42" s="204"/>
      <c r="F42" s="204"/>
      <c r="G42" s="204"/>
      <c r="H42" s="204"/>
      <c r="I42" s="204"/>
      <c r="J42" s="204"/>
      <c r="K42" s="205"/>
      <c r="L42" s="10">
        <v>2</v>
      </c>
      <c r="M42" s="11">
        <v>2</v>
      </c>
      <c r="N42" s="15"/>
      <c r="O42" s="16"/>
      <c r="P42" s="15"/>
      <c r="Q42" s="17"/>
      <c r="R42" s="109"/>
      <c r="S42" s="110"/>
      <c r="T42" s="110"/>
      <c r="U42" s="110"/>
      <c r="V42" s="110"/>
      <c r="W42" s="111"/>
    </row>
    <row r="43" spans="1:23" x14ac:dyDescent="0.2">
      <c r="A43" s="30"/>
      <c r="B43" s="206" t="s">
        <v>228</v>
      </c>
      <c r="C43" s="207"/>
      <c r="D43" s="207"/>
      <c r="E43" s="207"/>
      <c r="F43" s="207"/>
      <c r="G43" s="207"/>
      <c r="H43" s="207"/>
      <c r="I43" s="207"/>
      <c r="J43" s="207"/>
      <c r="K43" s="208"/>
      <c r="L43" s="31">
        <f>SUM(L37:L42)</f>
        <v>12</v>
      </c>
      <c r="M43" s="31">
        <f>SUM(M37:M42)</f>
        <v>12</v>
      </c>
      <c r="N43" s="31">
        <f t="shared" ref="N43:Q43" si="1">SUM(N35:N38)</f>
        <v>4</v>
      </c>
      <c r="O43" s="31">
        <f t="shared" si="1"/>
        <v>0</v>
      </c>
      <c r="P43" s="31">
        <f t="shared" si="1"/>
        <v>4</v>
      </c>
      <c r="Q43" s="31">
        <f t="shared" si="1"/>
        <v>0</v>
      </c>
      <c r="R43" s="206"/>
      <c r="S43" s="207"/>
      <c r="T43" s="207"/>
      <c r="U43" s="207"/>
      <c r="V43" s="207"/>
      <c r="W43" s="208"/>
    </row>
    <row r="44" spans="1:23" x14ac:dyDescent="0.2">
      <c r="A44" s="25"/>
      <c r="B44" s="209" t="s">
        <v>242</v>
      </c>
      <c r="C44" s="210"/>
      <c r="D44" s="210"/>
      <c r="E44" s="210"/>
      <c r="F44" s="210"/>
      <c r="G44" s="210"/>
      <c r="H44" s="210"/>
      <c r="I44" s="210"/>
      <c r="J44" s="210"/>
      <c r="K44" s="211"/>
      <c r="L44" s="73">
        <f>SUM(L37:L42)</f>
        <v>12</v>
      </c>
      <c r="M44" s="73">
        <f>M43</f>
        <v>12</v>
      </c>
      <c r="N44" s="24" t="e">
        <f>+N33+N43+#REF!</f>
        <v>#REF!</v>
      </c>
      <c r="O44" s="24" t="e">
        <f>+O33+O43+#REF!</f>
        <v>#REF!</v>
      </c>
      <c r="P44" s="24" t="e">
        <f>+P33+P43+#REF!</f>
        <v>#REF!</v>
      </c>
      <c r="Q44" s="24" t="e">
        <f>+Q33+Q43+#REF!</f>
        <v>#REF!</v>
      </c>
      <c r="R44" s="212"/>
      <c r="S44" s="213"/>
      <c r="T44" s="213"/>
      <c r="U44" s="213"/>
      <c r="V44" s="213"/>
      <c r="W44" s="214"/>
    </row>
    <row r="45" spans="1:23" x14ac:dyDescent="0.2">
      <c r="A45" s="20">
        <v>3</v>
      </c>
      <c r="B45" s="218" t="s">
        <v>32</v>
      </c>
      <c r="C45" s="219"/>
      <c r="D45" s="219"/>
      <c r="E45" s="219"/>
      <c r="F45" s="219"/>
      <c r="G45" s="219"/>
      <c r="H45" s="219"/>
      <c r="I45" s="219"/>
      <c r="J45" s="219"/>
      <c r="K45" s="219"/>
      <c r="L45" s="219"/>
      <c r="M45" s="219"/>
      <c r="N45" s="219"/>
      <c r="O45" s="219"/>
      <c r="P45" s="219"/>
      <c r="Q45" s="219"/>
      <c r="R45" s="219"/>
      <c r="S45" s="219"/>
      <c r="T45" s="219"/>
      <c r="U45" s="219"/>
      <c r="V45" s="219"/>
      <c r="W45" s="220"/>
    </row>
    <row r="46" spans="1:23" ht="56.25" x14ac:dyDescent="0.2">
      <c r="A46" s="5" t="s">
        <v>167</v>
      </c>
      <c r="B46" s="218" t="s">
        <v>213</v>
      </c>
      <c r="C46" s="254"/>
      <c r="D46" s="254"/>
      <c r="E46" s="254"/>
      <c r="F46" s="254"/>
      <c r="G46" s="254"/>
      <c r="H46" s="254"/>
      <c r="I46" s="254"/>
      <c r="J46" s="254"/>
      <c r="K46" s="255"/>
      <c r="L46" s="6" t="s">
        <v>0</v>
      </c>
      <c r="M46" s="7" t="s">
        <v>35</v>
      </c>
      <c r="N46" s="6" t="s">
        <v>0</v>
      </c>
      <c r="O46" s="8" t="s">
        <v>10</v>
      </c>
      <c r="P46" s="6" t="s">
        <v>0</v>
      </c>
      <c r="Q46" s="18" t="s">
        <v>10</v>
      </c>
      <c r="R46" s="218" t="s">
        <v>15</v>
      </c>
      <c r="S46" s="252"/>
      <c r="T46" s="252"/>
      <c r="U46" s="252"/>
      <c r="V46" s="252"/>
      <c r="W46" s="253"/>
    </row>
    <row r="47" spans="1:23" x14ac:dyDescent="0.2">
      <c r="A47" s="14" t="s">
        <v>262</v>
      </c>
      <c r="B47" s="203" t="s">
        <v>93</v>
      </c>
      <c r="C47" s="204"/>
      <c r="D47" s="204"/>
      <c r="E47" s="204"/>
      <c r="F47" s="204"/>
      <c r="G47" s="204"/>
      <c r="H47" s="204"/>
      <c r="I47" s="204"/>
      <c r="J47" s="204"/>
      <c r="K47" s="205"/>
      <c r="L47" s="10">
        <v>2</v>
      </c>
      <c r="M47" s="7">
        <v>2</v>
      </c>
      <c r="N47" s="6"/>
      <c r="O47" s="8"/>
      <c r="P47" s="6"/>
      <c r="Q47" s="18"/>
      <c r="R47" s="262"/>
      <c r="S47" s="263"/>
      <c r="T47" s="263"/>
      <c r="U47" s="263"/>
      <c r="V47" s="263"/>
      <c r="W47" s="264"/>
    </row>
    <row r="48" spans="1:23" x14ac:dyDescent="0.2">
      <c r="A48" s="14" t="s">
        <v>263</v>
      </c>
      <c r="B48" s="203" t="s">
        <v>92</v>
      </c>
      <c r="C48" s="204"/>
      <c r="D48" s="204"/>
      <c r="E48" s="204"/>
      <c r="F48" s="204"/>
      <c r="G48" s="204"/>
      <c r="H48" s="204"/>
      <c r="I48" s="204"/>
      <c r="J48" s="204"/>
      <c r="K48" s="205"/>
      <c r="L48" s="10">
        <v>2</v>
      </c>
      <c r="M48" s="11">
        <v>2</v>
      </c>
      <c r="N48" s="10"/>
      <c r="O48" s="12"/>
      <c r="P48" s="10"/>
      <c r="Q48" s="13"/>
      <c r="R48" s="221"/>
      <c r="S48" s="224"/>
      <c r="T48" s="224"/>
      <c r="U48" s="224"/>
      <c r="V48" s="224"/>
      <c r="W48" s="225"/>
    </row>
    <row r="49" spans="1:23" x14ac:dyDescent="0.2">
      <c r="A49" s="21" t="s">
        <v>264</v>
      </c>
      <c r="B49" s="203" t="s">
        <v>94</v>
      </c>
      <c r="C49" s="204"/>
      <c r="D49" s="204"/>
      <c r="E49" s="204"/>
      <c r="F49" s="204"/>
      <c r="G49" s="204"/>
      <c r="H49" s="204"/>
      <c r="I49" s="204"/>
      <c r="J49" s="204"/>
      <c r="K49" s="205"/>
      <c r="L49" s="10">
        <v>2</v>
      </c>
      <c r="M49" s="11">
        <v>2</v>
      </c>
      <c r="N49" s="10"/>
      <c r="O49" s="12"/>
      <c r="P49" s="10"/>
      <c r="Q49" s="13"/>
      <c r="R49" s="221"/>
      <c r="S49" s="224"/>
      <c r="T49" s="224"/>
      <c r="U49" s="224"/>
      <c r="V49" s="224"/>
      <c r="W49" s="225"/>
    </row>
    <row r="50" spans="1:23" x14ac:dyDescent="0.2">
      <c r="A50" s="21" t="s">
        <v>265</v>
      </c>
      <c r="B50" s="203" t="s">
        <v>33</v>
      </c>
      <c r="C50" s="204"/>
      <c r="D50" s="204"/>
      <c r="E50" s="204"/>
      <c r="F50" s="204"/>
      <c r="G50" s="204"/>
      <c r="H50" s="204"/>
      <c r="I50" s="204"/>
      <c r="J50" s="204"/>
      <c r="K50" s="205"/>
      <c r="L50" s="10">
        <v>2</v>
      </c>
      <c r="M50" s="11">
        <v>2</v>
      </c>
      <c r="N50" s="10"/>
      <c r="O50" s="12"/>
      <c r="P50" s="10"/>
      <c r="Q50" s="13"/>
      <c r="R50" s="221"/>
      <c r="S50" s="224"/>
      <c r="T50" s="224"/>
      <c r="U50" s="224"/>
      <c r="V50" s="224"/>
      <c r="W50" s="225"/>
    </row>
    <row r="51" spans="1:23" ht="28.5" customHeight="1" x14ac:dyDescent="0.2">
      <c r="A51" s="21" t="s">
        <v>222</v>
      </c>
      <c r="B51" s="203" t="s">
        <v>235</v>
      </c>
      <c r="C51" s="204"/>
      <c r="D51" s="204"/>
      <c r="E51" s="204"/>
      <c r="F51" s="204"/>
      <c r="G51" s="204"/>
      <c r="H51" s="204"/>
      <c r="I51" s="204"/>
      <c r="J51" s="204"/>
      <c r="K51" s="205"/>
      <c r="L51" s="10">
        <v>2</v>
      </c>
      <c r="M51" s="11">
        <v>2</v>
      </c>
      <c r="N51" s="10"/>
      <c r="O51" s="12"/>
      <c r="P51" s="10"/>
      <c r="Q51" s="13"/>
      <c r="R51" s="106"/>
      <c r="S51" s="107"/>
      <c r="T51" s="107"/>
      <c r="U51" s="107"/>
      <c r="V51" s="107"/>
      <c r="W51" s="108"/>
    </row>
    <row r="52" spans="1:23" x14ac:dyDescent="0.2">
      <c r="A52" s="21" t="s">
        <v>223</v>
      </c>
      <c r="B52" s="203" t="s">
        <v>98</v>
      </c>
      <c r="C52" s="204"/>
      <c r="D52" s="204"/>
      <c r="E52" s="204"/>
      <c r="F52" s="204"/>
      <c r="G52" s="204"/>
      <c r="H52" s="204"/>
      <c r="I52" s="204"/>
      <c r="J52" s="204"/>
      <c r="K52" s="205"/>
      <c r="L52" s="10">
        <v>2</v>
      </c>
      <c r="M52" s="11">
        <v>2</v>
      </c>
      <c r="N52" s="10"/>
      <c r="O52" s="12"/>
      <c r="P52" s="10"/>
      <c r="Q52" s="13"/>
      <c r="R52" s="106"/>
      <c r="S52" s="107"/>
      <c r="T52" s="107"/>
      <c r="U52" s="107"/>
      <c r="V52" s="107"/>
      <c r="W52" s="108"/>
    </row>
    <row r="53" spans="1:23" x14ac:dyDescent="0.2">
      <c r="A53" s="21" t="s">
        <v>224</v>
      </c>
      <c r="B53" s="203" t="s">
        <v>96</v>
      </c>
      <c r="C53" s="204"/>
      <c r="D53" s="204"/>
      <c r="E53" s="204"/>
      <c r="F53" s="204"/>
      <c r="G53" s="204"/>
      <c r="H53" s="204"/>
      <c r="I53" s="204"/>
      <c r="J53" s="204"/>
      <c r="K53" s="205"/>
      <c r="L53" s="10">
        <v>2</v>
      </c>
      <c r="M53" s="11">
        <v>2</v>
      </c>
      <c r="N53" s="10"/>
      <c r="O53" s="12"/>
      <c r="P53" s="10"/>
      <c r="Q53" s="13"/>
      <c r="R53" s="106"/>
      <c r="S53" s="107"/>
      <c r="T53" s="107"/>
      <c r="U53" s="107"/>
      <c r="V53" s="107"/>
      <c r="W53" s="108"/>
    </row>
    <row r="54" spans="1:23" x14ac:dyDescent="0.2">
      <c r="A54" s="30"/>
      <c r="B54" s="206" t="s">
        <v>245</v>
      </c>
      <c r="C54" s="207"/>
      <c r="D54" s="207"/>
      <c r="E54" s="207"/>
      <c r="F54" s="207"/>
      <c r="G54" s="207"/>
      <c r="H54" s="207"/>
      <c r="I54" s="207"/>
      <c r="J54" s="207"/>
      <c r="K54" s="208"/>
      <c r="L54" s="31">
        <f>SUM(L47:L53)</f>
        <v>14</v>
      </c>
      <c r="M54" s="31">
        <f>SUM(M47:M53)</f>
        <v>14</v>
      </c>
      <c r="N54" s="31" t="e">
        <f>SUM(#REF!)</f>
        <v>#REF!</v>
      </c>
      <c r="O54" s="31" t="e">
        <f>SUM(#REF!)</f>
        <v>#REF!</v>
      </c>
      <c r="P54" s="31" t="e">
        <f>SUM(#REF!)</f>
        <v>#REF!</v>
      </c>
      <c r="Q54" s="31" t="e">
        <f>SUM(#REF!)</f>
        <v>#REF!</v>
      </c>
      <c r="R54" s="206"/>
      <c r="S54" s="207"/>
      <c r="T54" s="207"/>
      <c r="U54" s="207"/>
      <c r="V54" s="207"/>
      <c r="W54" s="208"/>
    </row>
    <row r="55" spans="1:23" x14ac:dyDescent="0.2">
      <c r="A55" s="27"/>
      <c r="B55" s="274" t="s">
        <v>239</v>
      </c>
      <c r="C55" s="275"/>
      <c r="D55" s="275"/>
      <c r="E55" s="275"/>
      <c r="F55" s="275"/>
      <c r="G55" s="275"/>
      <c r="H55" s="275"/>
      <c r="I55" s="275"/>
      <c r="J55" s="275"/>
      <c r="K55" s="276"/>
      <c r="L55" s="26">
        <f>L54</f>
        <v>14</v>
      </c>
      <c r="M55" s="26">
        <f>M54</f>
        <v>14</v>
      </c>
      <c r="N55" s="19" t="e">
        <f>+#REF!+N54+#REF!+#REF!</f>
        <v>#REF!</v>
      </c>
      <c r="O55" s="19" t="e">
        <f>+#REF!+O54+#REF!+#REF!</f>
        <v>#REF!</v>
      </c>
      <c r="P55" s="19" t="e">
        <f>+#REF!+P54+#REF!+#REF!</f>
        <v>#REF!</v>
      </c>
      <c r="Q55" s="19" t="e">
        <f>+#REF!+Q54+#REF!+#REF!</f>
        <v>#REF!</v>
      </c>
      <c r="R55" s="274"/>
      <c r="S55" s="275"/>
      <c r="T55" s="275"/>
      <c r="U55" s="275"/>
      <c r="V55" s="275"/>
      <c r="W55" s="276"/>
    </row>
    <row r="56" spans="1:23" x14ac:dyDescent="0.2">
      <c r="A56" s="32"/>
      <c r="B56" s="268" t="s">
        <v>39</v>
      </c>
      <c r="C56" s="269"/>
      <c r="D56" s="269"/>
      <c r="E56" s="269"/>
      <c r="F56" s="269"/>
      <c r="G56" s="269"/>
      <c r="H56" s="269"/>
      <c r="I56" s="269"/>
      <c r="J56" s="269"/>
      <c r="K56" s="270"/>
      <c r="L56" s="74">
        <f>L34+L44+L55</f>
        <v>64</v>
      </c>
      <c r="M56" s="74">
        <f>M34+M44+M55</f>
        <v>36</v>
      </c>
      <c r="N56" s="33" t="e">
        <f>+#REF!+#REF!+#REF!</f>
        <v>#REF!</v>
      </c>
      <c r="O56" s="33" t="e">
        <f>+#REF!+#REF!+#REF!</f>
        <v>#REF!</v>
      </c>
      <c r="P56" s="33" t="e">
        <f>+#REF!+#REF!+#REF!</f>
        <v>#REF!</v>
      </c>
      <c r="Q56" s="34" t="e">
        <f>+#REF!+#REF!+#REF!</f>
        <v>#REF!</v>
      </c>
      <c r="R56" s="271"/>
      <c r="S56" s="272"/>
      <c r="T56" s="272"/>
      <c r="U56" s="272"/>
      <c r="V56" s="272"/>
      <c r="W56" s="273"/>
    </row>
  </sheetData>
  <mergeCells count="99">
    <mergeCell ref="A1:W4"/>
    <mergeCell ref="A5:D5"/>
    <mergeCell ref="E5:T5"/>
    <mergeCell ref="U5:W5"/>
    <mergeCell ref="A6:T6"/>
    <mergeCell ref="U6:W6"/>
    <mergeCell ref="A9:W9"/>
    <mergeCell ref="B10:W10"/>
    <mergeCell ref="B11:K11"/>
    <mergeCell ref="R11:W11"/>
    <mergeCell ref="B12:K12"/>
    <mergeCell ref="R12:W12"/>
    <mergeCell ref="A7:D7"/>
    <mergeCell ref="E7:T7"/>
    <mergeCell ref="U7:W7"/>
    <mergeCell ref="A8:D8"/>
    <mergeCell ref="E8:T8"/>
    <mergeCell ref="U8:W8"/>
    <mergeCell ref="B16:K16"/>
    <mergeCell ref="R16:W16"/>
    <mergeCell ref="B17:K17"/>
    <mergeCell ref="R17:W17"/>
    <mergeCell ref="B13:K13"/>
    <mergeCell ref="R13:W13"/>
    <mergeCell ref="B14:K14"/>
    <mergeCell ref="R14:W14"/>
    <mergeCell ref="B15:K15"/>
    <mergeCell ref="R15:W15"/>
    <mergeCell ref="B21:K21"/>
    <mergeCell ref="R21:W21"/>
    <mergeCell ref="B22:K22"/>
    <mergeCell ref="R22:W22"/>
    <mergeCell ref="B23:K23"/>
    <mergeCell ref="R23:W23"/>
    <mergeCell ref="B18:K18"/>
    <mergeCell ref="R18:W18"/>
    <mergeCell ref="B19:K19"/>
    <mergeCell ref="R19:W19"/>
    <mergeCell ref="B20:K20"/>
    <mergeCell ref="R20:W20"/>
    <mergeCell ref="B24:K24"/>
    <mergeCell ref="R24:W24"/>
    <mergeCell ref="B25:K25"/>
    <mergeCell ref="R25:W25"/>
    <mergeCell ref="B32:K32"/>
    <mergeCell ref="R32:W32"/>
    <mergeCell ref="B26:K26"/>
    <mergeCell ref="R26:W26"/>
    <mergeCell ref="B27:K27"/>
    <mergeCell ref="R27:W27"/>
    <mergeCell ref="B28:K28"/>
    <mergeCell ref="R28:W28"/>
    <mergeCell ref="B33:K33"/>
    <mergeCell ref="R33:W33"/>
    <mergeCell ref="B29:K29"/>
    <mergeCell ref="R29:W29"/>
    <mergeCell ref="B30:K30"/>
    <mergeCell ref="R30:W30"/>
    <mergeCell ref="B31:K31"/>
    <mergeCell ref="R31:W31"/>
    <mergeCell ref="B34:K34"/>
    <mergeCell ref="R34:W34"/>
    <mergeCell ref="B35:W35"/>
    <mergeCell ref="B36:K36"/>
    <mergeCell ref="R36:W36"/>
    <mergeCell ref="B37:K37"/>
    <mergeCell ref="R37:W37"/>
    <mergeCell ref="B45:W45"/>
    <mergeCell ref="B46:K46"/>
    <mergeCell ref="R46:W46"/>
    <mergeCell ref="B38:K38"/>
    <mergeCell ref="R38:W38"/>
    <mergeCell ref="B39:K39"/>
    <mergeCell ref="R39:W39"/>
    <mergeCell ref="B40:K40"/>
    <mergeCell ref="R40:W40"/>
    <mergeCell ref="B47:K47"/>
    <mergeCell ref="R47:W47"/>
    <mergeCell ref="B48:K48"/>
    <mergeCell ref="R48:W48"/>
    <mergeCell ref="B41:K41"/>
    <mergeCell ref="B42:K42"/>
    <mergeCell ref="B43:K43"/>
    <mergeCell ref="R43:W43"/>
    <mergeCell ref="B44:K44"/>
    <mergeCell ref="R44:W44"/>
    <mergeCell ref="B56:K56"/>
    <mergeCell ref="R56:W56"/>
    <mergeCell ref="B53:K53"/>
    <mergeCell ref="B54:K54"/>
    <mergeCell ref="R54:W54"/>
    <mergeCell ref="B55:K55"/>
    <mergeCell ref="R55:W55"/>
    <mergeCell ref="B52:K52"/>
    <mergeCell ref="B49:K49"/>
    <mergeCell ref="R49:W49"/>
    <mergeCell ref="B50:K50"/>
    <mergeCell ref="R50:W50"/>
    <mergeCell ref="B51:K5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opLeftCell="A10" workbookViewId="0">
      <selection activeCell="T19" sqref="T19"/>
    </sheetView>
  </sheetViews>
  <sheetFormatPr baseColWidth="10" defaultRowHeight="15" x14ac:dyDescent="0.2"/>
  <cols>
    <col min="1" max="1" width="4.59765625" customWidth="1"/>
    <col min="3" max="3" width="5.5" customWidth="1"/>
    <col min="5" max="5" width="6.59765625" customWidth="1"/>
    <col min="6" max="6" width="0" hidden="1" customWidth="1"/>
    <col min="7" max="7" width="2.296875" customWidth="1"/>
    <col min="8" max="11" width="0" hidden="1" customWidth="1"/>
    <col min="12" max="12" width="9" customWidth="1"/>
    <col min="13" max="13" width="17.19921875" customWidth="1"/>
    <col min="14" max="14" width="4.296875" customWidth="1"/>
    <col min="15" max="15" width="3.296875" customWidth="1"/>
    <col min="16" max="16" width="2.09765625" customWidth="1"/>
    <col min="17" max="17" width="3.796875" customWidth="1"/>
    <col min="18" max="18" width="2.19921875" customWidth="1"/>
    <col min="19" max="19" width="4" customWidth="1"/>
  </cols>
  <sheetData>
    <row r="1" spans="1:20" ht="15" customHeight="1" x14ac:dyDescent="0.2">
      <c r="A1" s="293" t="s">
        <v>246</v>
      </c>
      <c r="B1" s="293"/>
      <c r="C1" s="293"/>
      <c r="D1" s="293"/>
      <c r="E1" s="293"/>
      <c r="F1" s="293"/>
      <c r="G1" s="293"/>
      <c r="H1" s="293"/>
      <c r="I1" s="293"/>
      <c r="J1" s="293"/>
      <c r="K1" s="293"/>
      <c r="L1" s="293"/>
      <c r="M1" s="293"/>
      <c r="N1" s="293"/>
      <c r="O1" s="293"/>
      <c r="P1" s="293"/>
      <c r="Q1" s="293"/>
      <c r="R1" s="293"/>
      <c r="S1" s="293"/>
      <c r="T1" s="293"/>
    </row>
    <row r="2" spans="1:20" ht="15" customHeight="1" x14ac:dyDescent="0.2">
      <c r="A2" s="293"/>
      <c r="B2" s="293"/>
      <c r="C2" s="293"/>
      <c r="D2" s="293"/>
      <c r="E2" s="293"/>
      <c r="F2" s="293"/>
      <c r="G2" s="293"/>
      <c r="H2" s="293"/>
      <c r="I2" s="293"/>
      <c r="J2" s="293"/>
      <c r="K2" s="293"/>
      <c r="L2" s="293"/>
      <c r="M2" s="293"/>
      <c r="N2" s="293"/>
      <c r="O2" s="293"/>
      <c r="P2" s="293"/>
      <c r="Q2" s="293"/>
      <c r="R2" s="293"/>
      <c r="S2" s="293"/>
      <c r="T2" s="293"/>
    </row>
    <row r="3" spans="1:20" ht="15" customHeight="1" x14ac:dyDescent="0.2">
      <c r="A3" s="293"/>
      <c r="B3" s="293"/>
      <c r="C3" s="293"/>
      <c r="D3" s="293"/>
      <c r="E3" s="293"/>
      <c r="F3" s="293"/>
      <c r="G3" s="293"/>
      <c r="H3" s="293"/>
      <c r="I3" s="293"/>
      <c r="J3" s="293"/>
      <c r="K3" s="293"/>
      <c r="L3" s="293"/>
      <c r="M3" s="293"/>
      <c r="N3" s="293"/>
      <c r="O3" s="293"/>
      <c r="P3" s="293"/>
      <c r="Q3" s="293"/>
      <c r="R3" s="293"/>
      <c r="S3" s="293"/>
      <c r="T3" s="293"/>
    </row>
    <row r="4" spans="1:20" ht="15" customHeight="1" x14ac:dyDescent="0.2">
      <c r="A4" s="293"/>
      <c r="B4" s="293"/>
      <c r="C4" s="293"/>
      <c r="D4" s="293"/>
      <c r="E4" s="293"/>
      <c r="F4" s="293"/>
      <c r="G4" s="293"/>
      <c r="H4" s="293"/>
      <c r="I4" s="293"/>
      <c r="J4" s="293"/>
      <c r="K4" s="293"/>
      <c r="L4" s="293"/>
      <c r="M4" s="293"/>
      <c r="N4" s="293"/>
      <c r="O4" s="293"/>
      <c r="P4" s="293"/>
      <c r="Q4" s="293"/>
      <c r="R4" s="293"/>
      <c r="S4" s="293"/>
      <c r="T4" s="293"/>
    </row>
    <row r="5" spans="1:20" x14ac:dyDescent="0.2">
      <c r="A5" s="141">
        <v>1</v>
      </c>
      <c r="B5" s="294" t="s">
        <v>104</v>
      </c>
      <c r="C5" s="294"/>
      <c r="D5" s="294"/>
      <c r="E5" s="294"/>
      <c r="F5" s="294"/>
      <c r="G5" s="294"/>
      <c r="H5" s="294"/>
      <c r="I5" s="294"/>
      <c r="J5" s="294"/>
      <c r="K5" s="294"/>
      <c r="L5" s="294"/>
      <c r="M5" s="294"/>
      <c r="N5" s="294"/>
      <c r="O5" s="294"/>
      <c r="P5" s="294"/>
      <c r="Q5" s="294"/>
      <c r="R5" s="294"/>
      <c r="S5" s="294"/>
      <c r="T5" s="294"/>
    </row>
    <row r="6" spans="1:20" ht="48" x14ac:dyDescent="0.2">
      <c r="A6" s="144" t="s">
        <v>131</v>
      </c>
      <c r="B6" s="296" t="s">
        <v>247</v>
      </c>
      <c r="C6" s="299"/>
      <c r="D6" s="299"/>
      <c r="E6" s="299"/>
      <c r="F6" s="299"/>
      <c r="G6" s="299"/>
      <c r="H6" s="299"/>
      <c r="I6" s="299"/>
      <c r="J6" s="299"/>
      <c r="K6" s="299"/>
      <c r="L6" s="131" t="s">
        <v>0</v>
      </c>
      <c r="M6" s="131" t="s">
        <v>231</v>
      </c>
      <c r="N6" s="296" t="s">
        <v>230</v>
      </c>
      <c r="O6" s="300"/>
      <c r="P6" s="300"/>
      <c r="Q6" s="300"/>
      <c r="R6" s="300"/>
      <c r="S6" s="300"/>
      <c r="T6" s="132" t="s">
        <v>232</v>
      </c>
    </row>
    <row r="7" spans="1:20" ht="23.25" customHeight="1" x14ac:dyDescent="0.2">
      <c r="A7" s="133"/>
      <c r="B7" s="296" t="s">
        <v>210</v>
      </c>
      <c r="C7" s="296"/>
      <c r="D7" s="296"/>
      <c r="E7" s="296"/>
      <c r="F7" s="296"/>
      <c r="G7" s="296"/>
      <c r="H7" s="296"/>
      <c r="I7" s="296"/>
      <c r="J7" s="296"/>
      <c r="K7" s="296"/>
      <c r="L7" s="132">
        <f>'Check List Cena'!L17</f>
        <v>10</v>
      </c>
      <c r="M7" s="132">
        <f>'Check List Cena'!M17</f>
        <v>10</v>
      </c>
      <c r="N7" s="292">
        <f>M7*100/L7</f>
        <v>100</v>
      </c>
      <c r="O7" s="292"/>
      <c r="P7" s="292"/>
      <c r="Q7" s="292"/>
      <c r="R7" s="292"/>
      <c r="S7" s="292"/>
      <c r="T7" s="292"/>
    </row>
    <row r="8" spans="1:20" ht="27" customHeight="1" x14ac:dyDescent="0.2">
      <c r="A8" s="144" t="s">
        <v>132</v>
      </c>
      <c r="B8" s="296" t="s">
        <v>226</v>
      </c>
      <c r="C8" s="296"/>
      <c r="D8" s="296"/>
      <c r="E8" s="296"/>
      <c r="F8" s="296"/>
      <c r="G8" s="296"/>
      <c r="H8" s="296"/>
      <c r="I8" s="296"/>
      <c r="J8" s="296"/>
      <c r="K8" s="296"/>
      <c r="L8" s="131" t="s">
        <v>0</v>
      </c>
      <c r="M8" s="131" t="s">
        <v>231</v>
      </c>
      <c r="N8" s="297"/>
      <c r="O8" s="298"/>
      <c r="P8" s="298"/>
      <c r="Q8" s="298"/>
      <c r="R8" s="298"/>
      <c r="S8" s="298"/>
      <c r="T8" s="292"/>
    </row>
    <row r="9" spans="1:20" ht="25.5" customHeight="1" x14ac:dyDescent="0.2">
      <c r="A9" s="133"/>
      <c r="B9" s="296" t="s">
        <v>227</v>
      </c>
      <c r="C9" s="296"/>
      <c r="D9" s="296"/>
      <c r="E9" s="296"/>
      <c r="F9" s="296"/>
      <c r="G9" s="296"/>
      <c r="H9" s="296"/>
      <c r="I9" s="296"/>
      <c r="J9" s="296"/>
      <c r="K9" s="296"/>
      <c r="L9" s="132">
        <f>'Check List Cena'!L33</f>
        <v>28</v>
      </c>
      <c r="M9" s="132">
        <f>'Check List Cena'!M33</f>
        <v>0</v>
      </c>
      <c r="N9" s="297">
        <f>M9*100/L9</f>
        <v>0</v>
      </c>
      <c r="O9" s="297"/>
      <c r="P9" s="297"/>
      <c r="Q9" s="297"/>
      <c r="R9" s="297"/>
      <c r="S9" s="297"/>
      <c r="T9" s="292"/>
    </row>
    <row r="10" spans="1:20" ht="15.75" x14ac:dyDescent="0.2">
      <c r="A10" s="145"/>
      <c r="B10" s="283" t="s">
        <v>244</v>
      </c>
      <c r="C10" s="283"/>
      <c r="D10" s="283"/>
      <c r="E10" s="283"/>
      <c r="F10" s="283"/>
      <c r="G10" s="283"/>
      <c r="H10" s="283"/>
      <c r="I10" s="283"/>
      <c r="J10" s="283"/>
      <c r="K10" s="283"/>
      <c r="L10" s="148">
        <f>L7+L9</f>
        <v>38</v>
      </c>
      <c r="M10" s="148">
        <f>M7+M9</f>
        <v>10</v>
      </c>
      <c r="N10" s="284">
        <f>M10*100/L10</f>
        <v>26.315789473684209</v>
      </c>
      <c r="O10" s="284"/>
      <c r="P10" s="284"/>
      <c r="Q10" s="284"/>
      <c r="R10" s="284"/>
      <c r="S10" s="284"/>
      <c r="T10" s="148">
        <f>N10*0.61</f>
        <v>16.052631578947366</v>
      </c>
    </row>
    <row r="11" spans="1:20" x14ac:dyDescent="0.2">
      <c r="A11" s="142">
        <v>2</v>
      </c>
      <c r="B11" s="295" t="s">
        <v>34</v>
      </c>
      <c r="C11" s="295"/>
      <c r="D11" s="295"/>
      <c r="E11" s="295"/>
      <c r="F11" s="295"/>
      <c r="G11" s="295"/>
      <c r="H11" s="295"/>
      <c r="I11" s="295"/>
      <c r="J11" s="295"/>
      <c r="K11" s="295"/>
      <c r="L11" s="295"/>
      <c r="M11" s="295"/>
      <c r="N11" s="295"/>
      <c r="O11" s="295"/>
      <c r="P11" s="295"/>
      <c r="Q11" s="295"/>
      <c r="R11" s="295"/>
      <c r="S11" s="295"/>
      <c r="T11" s="295"/>
    </row>
    <row r="12" spans="1:20" ht="22.5" x14ac:dyDescent="0.2">
      <c r="A12" s="146" t="s">
        <v>130</v>
      </c>
      <c r="B12" s="285" t="s">
        <v>209</v>
      </c>
      <c r="C12" s="285"/>
      <c r="D12" s="285"/>
      <c r="E12" s="285"/>
      <c r="F12" s="285"/>
      <c r="G12" s="285"/>
      <c r="H12" s="285"/>
      <c r="I12" s="285"/>
      <c r="J12" s="285"/>
      <c r="K12" s="285"/>
      <c r="L12" s="134" t="s">
        <v>0</v>
      </c>
      <c r="M12" s="134" t="s">
        <v>231</v>
      </c>
      <c r="N12" s="285"/>
      <c r="O12" s="286"/>
      <c r="P12" s="286"/>
      <c r="Q12" s="286"/>
      <c r="R12" s="286"/>
      <c r="S12" s="286"/>
      <c r="T12" s="136"/>
    </row>
    <row r="13" spans="1:20" x14ac:dyDescent="0.2">
      <c r="A13" s="135"/>
      <c r="B13" s="285" t="s">
        <v>228</v>
      </c>
      <c r="C13" s="285"/>
      <c r="D13" s="285"/>
      <c r="E13" s="285"/>
      <c r="F13" s="285"/>
      <c r="G13" s="285"/>
      <c r="H13" s="285"/>
      <c r="I13" s="285"/>
      <c r="J13" s="285"/>
      <c r="K13" s="285"/>
      <c r="L13" s="136">
        <f>'Check List Cena'!L43</f>
        <v>12</v>
      </c>
      <c r="M13" s="136">
        <f>'Check List Cena'!M43</f>
        <v>12</v>
      </c>
      <c r="N13" s="301">
        <f>M13*100/L13</f>
        <v>100</v>
      </c>
      <c r="O13" s="301"/>
      <c r="P13" s="301"/>
      <c r="Q13" s="301"/>
      <c r="R13" s="301"/>
      <c r="S13" s="301"/>
      <c r="T13" s="150"/>
    </row>
    <row r="14" spans="1:20" ht="15.75" x14ac:dyDescent="0.2">
      <c r="A14" s="145"/>
      <c r="B14" s="283" t="s">
        <v>242</v>
      </c>
      <c r="C14" s="283"/>
      <c r="D14" s="283"/>
      <c r="E14" s="283"/>
      <c r="F14" s="283"/>
      <c r="G14" s="283"/>
      <c r="H14" s="283"/>
      <c r="I14" s="283"/>
      <c r="J14" s="283"/>
      <c r="K14" s="283"/>
      <c r="L14" s="148">
        <f>L13</f>
        <v>12</v>
      </c>
      <c r="M14" s="148">
        <f>M13</f>
        <v>12</v>
      </c>
      <c r="N14" s="284">
        <f>M14*100/L14</f>
        <v>100</v>
      </c>
      <c r="O14" s="284"/>
      <c r="P14" s="284"/>
      <c r="Q14" s="284"/>
      <c r="R14" s="284"/>
      <c r="S14" s="284"/>
      <c r="T14" s="148">
        <f>N14*0.18</f>
        <v>18</v>
      </c>
    </row>
    <row r="15" spans="1:20" ht="15" customHeight="1" x14ac:dyDescent="0.2">
      <c r="A15" s="137">
        <v>3</v>
      </c>
      <c r="B15" s="302" t="s">
        <v>32</v>
      </c>
      <c r="C15" s="302"/>
      <c r="D15" s="302"/>
      <c r="E15" s="302"/>
      <c r="F15" s="302"/>
      <c r="G15" s="302"/>
      <c r="H15" s="302"/>
      <c r="I15" s="302"/>
      <c r="J15" s="302"/>
      <c r="K15" s="302"/>
      <c r="L15" s="302"/>
      <c r="M15" s="302"/>
      <c r="N15" s="302"/>
      <c r="O15" s="302"/>
      <c r="P15" s="302"/>
      <c r="Q15" s="302"/>
      <c r="R15" s="302"/>
      <c r="S15" s="302"/>
      <c r="T15" s="302"/>
    </row>
    <row r="16" spans="1:20" ht="22.5" x14ac:dyDescent="0.2">
      <c r="A16" s="140" t="s">
        <v>167</v>
      </c>
      <c r="B16" s="277" t="s">
        <v>213</v>
      </c>
      <c r="C16" s="278"/>
      <c r="D16" s="278"/>
      <c r="E16" s="278"/>
      <c r="F16" s="278"/>
      <c r="G16" s="278"/>
      <c r="H16" s="278"/>
      <c r="I16" s="278"/>
      <c r="J16" s="278"/>
      <c r="K16" s="278"/>
      <c r="L16" s="138" t="s">
        <v>0</v>
      </c>
      <c r="M16" s="138" t="s">
        <v>231</v>
      </c>
      <c r="N16" s="277"/>
      <c r="O16" s="279"/>
      <c r="P16" s="279"/>
      <c r="Q16" s="279"/>
      <c r="R16" s="279"/>
      <c r="S16" s="279"/>
      <c r="T16" s="140"/>
    </row>
    <row r="17" spans="1:20" ht="26.25" customHeight="1" x14ac:dyDescent="0.2">
      <c r="A17" s="139"/>
      <c r="B17" s="277" t="s">
        <v>229</v>
      </c>
      <c r="C17" s="277"/>
      <c r="D17" s="277"/>
      <c r="E17" s="277"/>
      <c r="F17" s="277"/>
      <c r="G17" s="277"/>
      <c r="H17" s="277"/>
      <c r="I17" s="277"/>
      <c r="J17" s="277"/>
      <c r="K17" s="277"/>
      <c r="L17" s="140">
        <f>'Check List Cena'!L54</f>
        <v>14</v>
      </c>
      <c r="M17" s="140">
        <f>'Check List Cena'!M54</f>
        <v>14</v>
      </c>
      <c r="N17" s="277">
        <f>M17*100/L17</f>
        <v>100</v>
      </c>
      <c r="O17" s="277"/>
      <c r="P17" s="277"/>
      <c r="Q17" s="277"/>
      <c r="R17" s="277"/>
      <c r="S17" s="277"/>
      <c r="T17" s="140"/>
    </row>
    <row r="18" spans="1:20" ht="15.75" x14ac:dyDescent="0.2">
      <c r="A18" s="27"/>
      <c r="B18" s="281" t="s">
        <v>239</v>
      </c>
      <c r="C18" s="281"/>
      <c r="D18" s="281"/>
      <c r="E18" s="281"/>
      <c r="F18" s="281"/>
      <c r="G18" s="281"/>
      <c r="H18" s="281"/>
      <c r="I18" s="281"/>
      <c r="J18" s="281"/>
      <c r="K18" s="281"/>
      <c r="L18" s="147">
        <f>L17</f>
        <v>14</v>
      </c>
      <c r="M18" s="147">
        <f>M17</f>
        <v>14</v>
      </c>
      <c r="N18" s="282">
        <f>M18*100/L18</f>
        <v>100</v>
      </c>
      <c r="O18" s="282"/>
      <c r="P18" s="282"/>
      <c r="Q18" s="282"/>
      <c r="R18" s="282"/>
      <c r="S18" s="282"/>
      <c r="T18" s="147">
        <f>N18*0.21</f>
        <v>21</v>
      </c>
    </row>
    <row r="19" spans="1:20" ht="15.75" x14ac:dyDescent="0.2">
      <c r="A19" s="32"/>
      <c r="B19" s="304" t="s">
        <v>39</v>
      </c>
      <c r="C19" s="304"/>
      <c r="D19" s="304"/>
      <c r="E19" s="304"/>
      <c r="F19" s="304"/>
      <c r="G19" s="304"/>
      <c r="H19" s="304"/>
      <c r="I19" s="304"/>
      <c r="J19" s="304"/>
      <c r="K19" s="304"/>
      <c r="L19" s="143">
        <f>L10+L14+L18</f>
        <v>64</v>
      </c>
      <c r="M19" s="143">
        <f>M10+M14+M18</f>
        <v>36</v>
      </c>
      <c r="N19" s="280">
        <f>M19*100/L19</f>
        <v>56.25</v>
      </c>
      <c r="O19" s="280"/>
      <c r="P19" s="280"/>
      <c r="Q19" s="280"/>
      <c r="R19" s="280"/>
      <c r="S19" s="280"/>
      <c r="T19" s="431">
        <f>SUM(T10:T18)</f>
        <v>55.05263157894737</v>
      </c>
    </row>
  </sheetData>
  <mergeCells count="29">
    <mergeCell ref="B6:K6"/>
    <mergeCell ref="N6:S6"/>
    <mergeCell ref="B7:K7"/>
    <mergeCell ref="N7:S7"/>
    <mergeCell ref="A1:T4"/>
    <mergeCell ref="T7:T9"/>
    <mergeCell ref="B5:T5"/>
    <mergeCell ref="B14:K14"/>
    <mergeCell ref="N14:S14"/>
    <mergeCell ref="B8:K8"/>
    <mergeCell ref="N8:S8"/>
    <mergeCell ref="B9:K9"/>
    <mergeCell ref="N9:S9"/>
    <mergeCell ref="B10:K10"/>
    <mergeCell ref="N10:S10"/>
    <mergeCell ref="B11:T11"/>
    <mergeCell ref="B12:K12"/>
    <mergeCell ref="N12:S12"/>
    <mergeCell ref="B13:K13"/>
    <mergeCell ref="N13:S13"/>
    <mergeCell ref="B15:T15"/>
    <mergeCell ref="B19:K19"/>
    <mergeCell ref="N19:S19"/>
    <mergeCell ref="B16:K16"/>
    <mergeCell ref="N16:S16"/>
    <mergeCell ref="B17:K17"/>
    <mergeCell ref="N17:S17"/>
    <mergeCell ref="B18:K18"/>
    <mergeCell ref="N18:S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115" zoomScaleNormal="115" workbookViewId="0">
      <selection sqref="A1:G2"/>
    </sheetView>
  </sheetViews>
  <sheetFormatPr baseColWidth="10" defaultRowHeight="15" x14ac:dyDescent="0.2"/>
  <cols>
    <col min="1" max="1" width="8.796875" customWidth="1"/>
  </cols>
  <sheetData>
    <row r="1" spans="1:7" x14ac:dyDescent="0.2">
      <c r="A1" s="310" t="s">
        <v>285</v>
      </c>
      <c r="B1" s="311"/>
      <c r="C1" s="311"/>
      <c r="D1" s="311"/>
      <c r="E1" s="311"/>
      <c r="F1" s="311"/>
      <c r="G1" s="312"/>
    </row>
    <row r="2" spans="1:7" ht="15.75" thickBot="1" x14ac:dyDescent="0.25">
      <c r="A2" s="313"/>
      <c r="B2" s="314"/>
      <c r="C2" s="314"/>
      <c r="D2" s="314"/>
      <c r="E2" s="314"/>
      <c r="F2" s="314"/>
      <c r="G2" s="315"/>
    </row>
    <row r="3" spans="1:7" ht="30.75" customHeight="1" thickBot="1" x14ac:dyDescent="0.25">
      <c r="A3" s="319" t="s">
        <v>44</v>
      </c>
      <c r="B3" s="319" t="s">
        <v>45</v>
      </c>
      <c r="C3" s="316" t="s">
        <v>42</v>
      </c>
      <c r="D3" s="317"/>
      <c r="E3" s="318"/>
      <c r="F3" s="316" t="s">
        <v>43</v>
      </c>
      <c r="G3" s="318"/>
    </row>
    <row r="4" spans="1:7" ht="26.25" thickBot="1" x14ac:dyDescent="0.25">
      <c r="A4" s="320"/>
      <c r="B4" s="320"/>
      <c r="C4" s="35" t="s">
        <v>46</v>
      </c>
      <c r="D4" s="35" t="s">
        <v>47</v>
      </c>
      <c r="E4" s="35" t="s">
        <v>48</v>
      </c>
      <c r="F4" s="35" t="s">
        <v>49</v>
      </c>
      <c r="G4" s="35" t="s">
        <v>50</v>
      </c>
    </row>
    <row r="5" spans="1:7" ht="15.75" thickBot="1" x14ac:dyDescent="0.25">
      <c r="A5" s="36" t="s">
        <v>51</v>
      </c>
      <c r="B5" s="37">
        <f>B8*20%</f>
        <v>530</v>
      </c>
      <c r="C5" s="176">
        <f>($B5*15%)/4</f>
        <v>19.875</v>
      </c>
      <c r="D5" s="176">
        <f>($B5*30%)/9</f>
        <v>17.666666666666668</v>
      </c>
      <c r="E5" s="176">
        <f>($B5*55%)/4</f>
        <v>72.875</v>
      </c>
      <c r="F5" s="38"/>
      <c r="G5" s="38"/>
    </row>
    <row r="6" spans="1:7" ht="15.75" thickBot="1" x14ac:dyDescent="0.25">
      <c r="A6" s="36" t="s">
        <v>52</v>
      </c>
      <c r="B6" s="37">
        <f>B8*40%</f>
        <v>1060</v>
      </c>
      <c r="C6" s="176">
        <f t="shared" ref="C6:C7" si="0">($B6*15%)/4</f>
        <v>39.75</v>
      </c>
      <c r="D6" s="176">
        <f t="shared" ref="D6:D7" si="1">($B6*30%)/9</f>
        <v>35.333333333333336</v>
      </c>
      <c r="E6" s="176">
        <f t="shared" ref="E6:E7" si="2">($B6*55%)/4</f>
        <v>145.75</v>
      </c>
      <c r="F6" s="38"/>
      <c r="G6" s="38"/>
    </row>
    <row r="7" spans="1:7" ht="15" customHeight="1" thickBot="1" x14ac:dyDescent="0.25">
      <c r="A7" s="43" t="s">
        <v>53</v>
      </c>
      <c r="B7" s="42">
        <f>B8*30%</f>
        <v>795</v>
      </c>
      <c r="C7" s="176">
        <f t="shared" si="0"/>
        <v>29.8125</v>
      </c>
      <c r="D7" s="176">
        <f t="shared" si="1"/>
        <v>26.5</v>
      </c>
      <c r="E7" s="176">
        <f t="shared" si="2"/>
        <v>109.31250000000001</v>
      </c>
      <c r="F7" s="38">
        <v>14</v>
      </c>
      <c r="G7" s="38">
        <v>800</v>
      </c>
    </row>
    <row r="8" spans="1:7" ht="15.75" thickBot="1" x14ac:dyDescent="0.25">
      <c r="A8" s="308" t="s">
        <v>54</v>
      </c>
      <c r="B8" s="306">
        <v>2650</v>
      </c>
      <c r="C8" s="177" t="s">
        <v>282</v>
      </c>
      <c r="D8" s="37" t="s">
        <v>283</v>
      </c>
      <c r="E8" s="37" t="s">
        <v>284</v>
      </c>
      <c r="F8" s="39"/>
      <c r="G8" s="39"/>
    </row>
    <row r="9" spans="1:7" ht="21.75" customHeight="1" thickBot="1" x14ac:dyDescent="0.25">
      <c r="A9" s="309"/>
      <c r="B9" s="307"/>
      <c r="C9" s="44">
        <f>89*4</f>
        <v>356</v>
      </c>
      <c r="D9" s="41">
        <f>80*9</f>
        <v>720</v>
      </c>
      <c r="E9" s="41">
        <f>328*4</f>
        <v>1312</v>
      </c>
      <c r="F9" s="40"/>
      <c r="G9" s="40"/>
    </row>
    <row r="10" spans="1:7" x14ac:dyDescent="0.2">
      <c r="B10" s="45"/>
    </row>
  </sheetData>
  <mergeCells count="7">
    <mergeCell ref="B8:B9"/>
    <mergeCell ref="A8:A9"/>
    <mergeCell ref="A1:G2"/>
    <mergeCell ref="C3:E3"/>
    <mergeCell ref="F3:G3"/>
    <mergeCell ref="B3:B4"/>
    <mergeCell ref="A3:A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opLeftCell="A7" workbookViewId="0">
      <selection activeCell="A8" sqref="A8:D8"/>
    </sheetView>
  </sheetViews>
  <sheetFormatPr baseColWidth="10" defaultRowHeight="15" x14ac:dyDescent="0.2"/>
  <cols>
    <col min="1" max="1" width="15.5" customWidth="1"/>
    <col min="2" max="2" width="8.5" customWidth="1"/>
    <col min="3" max="3" width="15.296875" customWidth="1"/>
    <col min="4" max="4" width="33.3984375" customWidth="1"/>
  </cols>
  <sheetData>
    <row r="1" spans="1:4" ht="15.75" thickBot="1" x14ac:dyDescent="0.25">
      <c r="A1" s="333" t="s">
        <v>301</v>
      </c>
      <c r="B1" s="334"/>
      <c r="C1" s="334"/>
      <c r="D1" s="335"/>
    </row>
    <row r="2" spans="1:4" ht="26.25" thickBot="1" x14ac:dyDescent="0.25">
      <c r="A2" s="162" t="s">
        <v>266</v>
      </c>
      <c r="B2" s="163" t="s">
        <v>267</v>
      </c>
      <c r="C2" s="163" t="s">
        <v>268</v>
      </c>
      <c r="D2" s="163" t="s">
        <v>269</v>
      </c>
    </row>
    <row r="3" spans="1:4" ht="64.5" thickBot="1" x14ac:dyDescent="0.25">
      <c r="A3" s="164" t="s">
        <v>270</v>
      </c>
      <c r="B3" s="195" t="s">
        <v>271</v>
      </c>
      <c r="C3" s="179" t="s">
        <v>298</v>
      </c>
      <c r="D3" s="196" t="s">
        <v>299</v>
      </c>
    </row>
    <row r="4" spans="1:4" ht="51.75" thickBot="1" x14ac:dyDescent="0.25">
      <c r="A4" s="164" t="s">
        <v>272</v>
      </c>
      <c r="B4" s="195" t="s">
        <v>271</v>
      </c>
      <c r="C4" s="195" t="s">
        <v>302</v>
      </c>
      <c r="D4" s="196" t="s">
        <v>303</v>
      </c>
    </row>
    <row r="5" spans="1:4" ht="51.75" thickBot="1" x14ac:dyDescent="0.25">
      <c r="A5" s="164" t="s">
        <v>286</v>
      </c>
      <c r="B5" s="195" t="s">
        <v>271</v>
      </c>
      <c r="C5" s="179" t="s">
        <v>287</v>
      </c>
      <c r="D5" s="196" t="s">
        <v>304</v>
      </c>
    </row>
    <row r="6" spans="1:4" ht="80.25" customHeight="1" thickBot="1" x14ac:dyDescent="0.25">
      <c r="A6" s="164" t="s">
        <v>288</v>
      </c>
      <c r="B6" s="195" t="s">
        <v>271</v>
      </c>
      <c r="C6" s="179" t="s">
        <v>305</v>
      </c>
      <c r="D6" s="196" t="s">
        <v>306</v>
      </c>
    </row>
    <row r="7" spans="1:4" ht="15.75" thickBot="1" x14ac:dyDescent="0.25">
      <c r="A7" s="197"/>
      <c r="B7" s="197"/>
      <c r="C7" s="197"/>
      <c r="D7" s="198"/>
    </row>
    <row r="8" spans="1:4" ht="15.75" thickBot="1" x14ac:dyDescent="0.25">
      <c r="A8" s="333" t="s">
        <v>307</v>
      </c>
      <c r="B8" s="334"/>
      <c r="C8" s="334"/>
      <c r="D8" s="335"/>
    </row>
    <row r="9" spans="1:4" ht="26.25" thickBot="1" x14ac:dyDescent="0.25">
      <c r="A9" s="165" t="s">
        <v>266</v>
      </c>
      <c r="B9" s="166" t="s">
        <v>267</v>
      </c>
      <c r="C9" s="166" t="s">
        <v>268</v>
      </c>
      <c r="D9" s="167" t="s">
        <v>269</v>
      </c>
    </row>
    <row r="10" spans="1:4" ht="81" customHeight="1" thickBot="1" x14ac:dyDescent="0.25">
      <c r="A10" s="168" t="s">
        <v>56</v>
      </c>
      <c r="B10" s="169" t="s">
        <v>271</v>
      </c>
      <c r="C10" s="170" t="s">
        <v>308</v>
      </c>
      <c r="D10" s="199" t="s">
        <v>309</v>
      </c>
    </row>
    <row r="11" spans="1:4" x14ac:dyDescent="0.2">
      <c r="A11" s="340" t="s">
        <v>273</v>
      </c>
      <c r="B11" s="341" t="s">
        <v>271</v>
      </c>
      <c r="C11" s="180" t="s">
        <v>310</v>
      </c>
      <c r="D11" s="349" t="s">
        <v>311</v>
      </c>
    </row>
    <row r="12" spans="1:4" x14ac:dyDescent="0.2">
      <c r="A12" s="327"/>
      <c r="B12" s="329"/>
      <c r="C12" s="193" t="s">
        <v>274</v>
      </c>
      <c r="D12" s="350"/>
    </row>
    <row r="13" spans="1:4" ht="90.75" customHeight="1" thickBot="1" x14ac:dyDescent="0.25">
      <c r="A13" s="327"/>
      <c r="B13" s="329"/>
      <c r="C13" s="193" t="s">
        <v>292</v>
      </c>
      <c r="D13" s="351"/>
    </row>
    <row r="14" spans="1:4" x14ac:dyDescent="0.2">
      <c r="A14" s="342" t="s">
        <v>275</v>
      </c>
      <c r="B14" s="343" t="s">
        <v>271</v>
      </c>
      <c r="C14" s="323" t="s">
        <v>312</v>
      </c>
      <c r="D14" s="349" t="s">
        <v>293</v>
      </c>
    </row>
    <row r="15" spans="1:4" ht="15" customHeight="1" thickBot="1" x14ac:dyDescent="0.25">
      <c r="A15" s="327"/>
      <c r="B15" s="329"/>
      <c r="C15" s="339"/>
      <c r="D15" s="350"/>
    </row>
    <row r="16" spans="1:4" ht="7.5" hidden="1" customHeight="1" thickBot="1" x14ac:dyDescent="0.25">
      <c r="A16" s="328"/>
      <c r="B16" s="330"/>
      <c r="C16" s="324"/>
      <c r="D16" s="351"/>
    </row>
    <row r="17" spans="1:4" ht="15.75" thickBot="1" x14ac:dyDescent="0.25">
      <c r="A17" s="355" t="s">
        <v>277</v>
      </c>
      <c r="B17" s="323" t="s">
        <v>271</v>
      </c>
      <c r="C17" s="171" t="s">
        <v>313</v>
      </c>
      <c r="D17" s="349" t="s">
        <v>314</v>
      </c>
    </row>
    <row r="18" spans="1:4" ht="57" customHeight="1" thickBot="1" x14ac:dyDescent="0.25">
      <c r="A18" s="356"/>
      <c r="B18" s="324"/>
      <c r="C18" s="191" t="s">
        <v>315</v>
      </c>
      <c r="D18" s="351"/>
    </row>
    <row r="19" spans="1:4" ht="33.75" customHeight="1" thickBot="1" x14ac:dyDescent="0.25">
      <c r="A19" s="321" t="s">
        <v>58</v>
      </c>
      <c r="B19" s="323" t="s">
        <v>271</v>
      </c>
      <c r="C19" s="172" t="s">
        <v>278</v>
      </c>
      <c r="D19" s="349" t="s">
        <v>316</v>
      </c>
    </row>
    <row r="20" spans="1:4" ht="36.75" customHeight="1" thickBot="1" x14ac:dyDescent="0.25">
      <c r="A20" s="322"/>
      <c r="B20" s="324"/>
      <c r="C20" s="173" t="s">
        <v>279</v>
      </c>
      <c r="D20" s="351"/>
    </row>
    <row r="21" spans="1:4" x14ac:dyDescent="0.2">
      <c r="A21" s="327" t="s">
        <v>280</v>
      </c>
      <c r="B21" s="329" t="s">
        <v>271</v>
      </c>
      <c r="C21" s="192" t="s">
        <v>317</v>
      </c>
      <c r="D21" s="348" t="s">
        <v>318</v>
      </c>
    </row>
    <row r="22" spans="1:4" ht="54.75" customHeight="1" thickBot="1" x14ac:dyDescent="0.25">
      <c r="A22" s="352"/>
      <c r="B22" s="353"/>
      <c r="C22" s="191" t="s">
        <v>319</v>
      </c>
      <c r="D22" s="354"/>
    </row>
    <row r="23" spans="1:4" ht="20.25" customHeight="1" thickBot="1" x14ac:dyDescent="0.25">
      <c r="A23" s="194" t="s">
        <v>60</v>
      </c>
      <c r="B23" s="174" t="s">
        <v>271</v>
      </c>
      <c r="C23" s="174" t="s">
        <v>320</v>
      </c>
      <c r="D23" s="200" t="s">
        <v>321</v>
      </c>
    </row>
    <row r="24" spans="1:4" ht="69" customHeight="1" thickBot="1" x14ac:dyDescent="0.25">
      <c r="A24" s="181" t="s">
        <v>281</v>
      </c>
      <c r="B24" s="182" t="s">
        <v>271</v>
      </c>
      <c r="C24" s="175" t="s">
        <v>291</v>
      </c>
      <c r="D24" s="196" t="s">
        <v>294</v>
      </c>
    </row>
    <row r="25" spans="1:4" ht="15.75" thickBot="1" x14ac:dyDescent="0.25">
      <c r="A25" s="197"/>
      <c r="B25" s="197"/>
      <c r="C25" s="197"/>
      <c r="D25" s="198"/>
    </row>
    <row r="26" spans="1:4" ht="15.75" thickBot="1" x14ac:dyDescent="0.25">
      <c r="A26" s="333" t="s">
        <v>322</v>
      </c>
      <c r="B26" s="334"/>
      <c r="C26" s="334"/>
      <c r="D26" s="335"/>
    </row>
    <row r="27" spans="1:4" ht="26.25" thickBot="1" x14ac:dyDescent="0.25">
      <c r="A27" s="165" t="s">
        <v>266</v>
      </c>
      <c r="B27" s="166" t="s">
        <v>267</v>
      </c>
      <c r="C27" s="166" t="s">
        <v>268</v>
      </c>
      <c r="D27" s="167" t="s">
        <v>269</v>
      </c>
    </row>
    <row r="28" spans="1:4" ht="105.75" customHeight="1" thickBot="1" x14ac:dyDescent="0.25">
      <c r="A28" s="168" t="s">
        <v>323</v>
      </c>
      <c r="B28" s="169" t="s">
        <v>271</v>
      </c>
      <c r="C28" s="170" t="s">
        <v>308</v>
      </c>
      <c r="D28" s="201" t="s">
        <v>324</v>
      </c>
    </row>
    <row r="29" spans="1:4" ht="24" customHeight="1" x14ac:dyDescent="0.2">
      <c r="A29" s="340" t="s">
        <v>273</v>
      </c>
      <c r="B29" s="341" t="s">
        <v>271</v>
      </c>
      <c r="C29" s="180" t="s">
        <v>325</v>
      </c>
      <c r="D29" s="336" t="s">
        <v>311</v>
      </c>
    </row>
    <row r="30" spans="1:4" ht="24" customHeight="1" x14ac:dyDescent="0.2">
      <c r="A30" s="327"/>
      <c r="B30" s="329"/>
      <c r="C30" s="193" t="s">
        <v>274</v>
      </c>
      <c r="D30" s="337"/>
    </row>
    <row r="31" spans="1:4" ht="73.5" customHeight="1" thickBot="1" x14ac:dyDescent="0.25">
      <c r="A31" s="327"/>
      <c r="B31" s="329"/>
      <c r="C31" s="193" t="s">
        <v>292</v>
      </c>
      <c r="D31" s="338"/>
    </row>
    <row r="32" spans="1:4" x14ac:dyDescent="0.2">
      <c r="A32" s="342" t="s">
        <v>275</v>
      </c>
      <c r="B32" s="343" t="s">
        <v>271</v>
      </c>
      <c r="C32" s="323" t="s">
        <v>326</v>
      </c>
      <c r="D32" s="336" t="s">
        <v>276</v>
      </c>
    </row>
    <row r="33" spans="1:4" x14ac:dyDescent="0.2">
      <c r="A33" s="327"/>
      <c r="B33" s="329"/>
      <c r="C33" s="339"/>
      <c r="D33" s="337"/>
    </row>
    <row r="34" spans="1:4" ht="1.5" customHeight="1" thickBot="1" x14ac:dyDescent="0.25">
      <c r="A34" s="328"/>
      <c r="B34" s="330"/>
      <c r="C34" s="339"/>
      <c r="D34" s="338"/>
    </row>
    <row r="35" spans="1:4" x14ac:dyDescent="0.2">
      <c r="A35" s="321" t="s">
        <v>327</v>
      </c>
      <c r="B35" s="345" t="s">
        <v>271</v>
      </c>
      <c r="C35" s="323" t="s">
        <v>289</v>
      </c>
      <c r="D35" s="347" t="s">
        <v>328</v>
      </c>
    </row>
    <row r="36" spans="1:4" x14ac:dyDescent="0.2">
      <c r="A36" s="344"/>
      <c r="B36" s="346"/>
      <c r="C36" s="339"/>
      <c r="D36" s="348"/>
    </row>
    <row r="37" spans="1:4" x14ac:dyDescent="0.2">
      <c r="A37" s="344"/>
      <c r="B37" s="346"/>
      <c r="C37" s="193" t="s">
        <v>329</v>
      </c>
      <c r="D37" s="348"/>
    </row>
    <row r="38" spans="1:4" ht="39" thickBot="1" x14ac:dyDescent="0.25">
      <c r="A38" s="322"/>
      <c r="B38" s="346"/>
      <c r="C38" s="202" t="s">
        <v>290</v>
      </c>
      <c r="D38" s="348"/>
    </row>
    <row r="39" spans="1:4" ht="24.75" customHeight="1" x14ac:dyDescent="0.2">
      <c r="A39" s="321" t="s">
        <v>58</v>
      </c>
      <c r="B39" s="323" t="s">
        <v>271</v>
      </c>
      <c r="C39" s="323" t="s">
        <v>300</v>
      </c>
      <c r="D39" s="325" t="s">
        <v>316</v>
      </c>
    </row>
    <row r="40" spans="1:4" ht="15.75" thickBot="1" x14ac:dyDescent="0.25">
      <c r="A40" s="322"/>
      <c r="B40" s="324"/>
      <c r="C40" s="324"/>
      <c r="D40" s="326"/>
    </row>
    <row r="41" spans="1:4" x14ac:dyDescent="0.2">
      <c r="A41" s="327" t="s">
        <v>280</v>
      </c>
      <c r="B41" s="329" t="s">
        <v>271</v>
      </c>
      <c r="C41" s="192" t="s">
        <v>317</v>
      </c>
      <c r="D41" s="331" t="s">
        <v>318</v>
      </c>
    </row>
    <row r="42" spans="1:4" ht="53.25" customHeight="1" thickBot="1" x14ac:dyDescent="0.25">
      <c r="A42" s="328"/>
      <c r="B42" s="330"/>
      <c r="C42" s="191" t="s">
        <v>319</v>
      </c>
      <c r="D42" s="332"/>
    </row>
    <row r="43" spans="1:4" x14ac:dyDescent="0.2">
      <c r="A43" s="197"/>
      <c r="B43" s="197"/>
      <c r="C43" s="197"/>
      <c r="D43" s="198"/>
    </row>
    <row r="44" spans="1:4" x14ac:dyDescent="0.2">
      <c r="A44" s="197"/>
      <c r="B44" s="197"/>
      <c r="C44" s="197"/>
      <c r="D44" s="198"/>
    </row>
    <row r="45" spans="1:4" x14ac:dyDescent="0.2">
      <c r="A45" s="197"/>
      <c r="B45" s="197"/>
      <c r="C45" s="197"/>
      <c r="D45" s="198"/>
    </row>
    <row r="46" spans="1:4" x14ac:dyDescent="0.2">
      <c r="A46" s="197"/>
      <c r="B46" s="197"/>
      <c r="C46" s="197"/>
      <c r="D46" s="198"/>
    </row>
    <row r="47" spans="1:4" x14ac:dyDescent="0.2">
      <c r="A47" s="197"/>
      <c r="B47" s="197"/>
      <c r="C47" s="197"/>
      <c r="D47" s="198"/>
    </row>
    <row r="48" spans="1:4" x14ac:dyDescent="0.2">
      <c r="A48" s="197"/>
      <c r="B48" s="197"/>
      <c r="C48" s="197"/>
      <c r="D48" s="198"/>
    </row>
    <row r="49" spans="1:4" x14ac:dyDescent="0.2">
      <c r="A49" s="197"/>
      <c r="B49" s="197"/>
      <c r="C49" s="197"/>
      <c r="D49" s="198"/>
    </row>
    <row r="50" spans="1:4" x14ac:dyDescent="0.2">
      <c r="A50" s="197"/>
      <c r="B50" s="197"/>
      <c r="C50" s="197"/>
      <c r="D50" s="198"/>
    </row>
    <row r="51" spans="1:4" x14ac:dyDescent="0.2">
      <c r="A51" s="197"/>
      <c r="B51" s="197"/>
      <c r="C51" s="197"/>
      <c r="D51" s="198"/>
    </row>
    <row r="52" spans="1:4" x14ac:dyDescent="0.2">
      <c r="A52" s="197"/>
      <c r="B52" s="197"/>
      <c r="C52" s="197"/>
      <c r="D52" s="198"/>
    </row>
    <row r="53" spans="1:4" x14ac:dyDescent="0.2">
      <c r="A53" s="197"/>
      <c r="B53" s="197"/>
      <c r="C53" s="197"/>
      <c r="D53" s="198"/>
    </row>
    <row r="54" spans="1:4" x14ac:dyDescent="0.2">
      <c r="A54" s="197"/>
      <c r="B54" s="197"/>
      <c r="C54" s="197"/>
      <c r="D54" s="198"/>
    </row>
    <row r="55" spans="1:4" x14ac:dyDescent="0.2">
      <c r="A55" s="197"/>
      <c r="B55" s="197"/>
      <c r="C55" s="197"/>
      <c r="D55" s="198"/>
    </row>
    <row r="56" spans="1:4" x14ac:dyDescent="0.2">
      <c r="A56" s="197"/>
      <c r="B56" s="197"/>
      <c r="C56" s="197"/>
      <c r="D56" s="198"/>
    </row>
    <row r="57" spans="1:4" x14ac:dyDescent="0.2">
      <c r="A57" s="197"/>
      <c r="B57" s="197"/>
      <c r="C57" s="197"/>
      <c r="D57" s="198"/>
    </row>
    <row r="58" spans="1:4" x14ac:dyDescent="0.2">
      <c r="A58" s="197"/>
      <c r="B58" s="197"/>
      <c r="C58" s="197"/>
      <c r="D58" s="198"/>
    </row>
    <row r="59" spans="1:4" x14ac:dyDescent="0.2">
      <c r="A59" s="197"/>
      <c r="B59" s="197"/>
      <c r="C59" s="197"/>
      <c r="D59" s="198"/>
    </row>
    <row r="60" spans="1:4" x14ac:dyDescent="0.2">
      <c r="A60" s="197"/>
      <c r="B60" s="197"/>
      <c r="C60" s="197"/>
      <c r="D60" s="198"/>
    </row>
    <row r="61" spans="1:4" x14ac:dyDescent="0.2">
      <c r="A61" s="197"/>
      <c r="B61" s="197"/>
      <c r="C61" s="197"/>
      <c r="D61" s="198"/>
    </row>
  </sheetData>
  <mergeCells count="37">
    <mergeCell ref="A1:D1"/>
    <mergeCell ref="A8:D8"/>
    <mergeCell ref="A11:A13"/>
    <mergeCell ref="B11:B13"/>
    <mergeCell ref="D11:D13"/>
    <mergeCell ref="A14:A16"/>
    <mergeCell ref="B14:B16"/>
    <mergeCell ref="C14:C16"/>
    <mergeCell ref="D14:D16"/>
    <mergeCell ref="A21:A22"/>
    <mergeCell ref="B21:B22"/>
    <mergeCell ref="D21:D22"/>
    <mergeCell ref="A17:A18"/>
    <mergeCell ref="B17:B18"/>
    <mergeCell ref="D17:D18"/>
    <mergeCell ref="A19:A20"/>
    <mergeCell ref="B19:B20"/>
    <mergeCell ref="D19:D20"/>
    <mergeCell ref="A26:D26"/>
    <mergeCell ref="D32:D34"/>
    <mergeCell ref="C35:C36"/>
    <mergeCell ref="A29:A31"/>
    <mergeCell ref="B29:B31"/>
    <mergeCell ref="D29:D31"/>
    <mergeCell ref="A32:A34"/>
    <mergeCell ref="B32:B34"/>
    <mergeCell ref="C32:C34"/>
    <mergeCell ref="A35:A38"/>
    <mergeCell ref="B35:B38"/>
    <mergeCell ref="D35:D38"/>
    <mergeCell ref="A39:A40"/>
    <mergeCell ref="B39:B40"/>
    <mergeCell ref="C39:C40"/>
    <mergeCell ref="D39:D40"/>
    <mergeCell ref="A41:A42"/>
    <mergeCell ref="B41:B42"/>
    <mergeCell ref="D41:D4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sqref="A1:E6"/>
    </sheetView>
  </sheetViews>
  <sheetFormatPr baseColWidth="10" defaultRowHeight="15" x14ac:dyDescent="0.2"/>
  <cols>
    <col min="1" max="1" width="14.59765625" customWidth="1"/>
    <col min="2" max="2" width="15.5" customWidth="1"/>
    <col min="3" max="3" width="18" customWidth="1"/>
    <col min="4" max="4" width="15.69921875" customWidth="1"/>
    <col min="5" max="5" width="14.19921875" customWidth="1"/>
    <col min="6" max="6" width="14.5" customWidth="1"/>
    <col min="7" max="7" width="0" hidden="1" customWidth="1"/>
    <col min="8" max="8" width="10.69921875" customWidth="1"/>
  </cols>
  <sheetData>
    <row r="1" spans="1:8" ht="16.5" thickBot="1" x14ac:dyDescent="0.25">
      <c r="A1" s="386" t="s">
        <v>62</v>
      </c>
      <c r="B1" s="387"/>
      <c r="C1" s="386" t="s">
        <v>183</v>
      </c>
      <c r="D1" s="388"/>
      <c r="E1" s="387"/>
      <c r="F1" s="3"/>
      <c r="G1" s="3"/>
      <c r="H1" s="1"/>
    </row>
    <row r="2" spans="1:8" ht="16.5" thickBot="1" x14ac:dyDescent="0.25">
      <c r="A2" s="389" t="s">
        <v>74</v>
      </c>
      <c r="B2" s="390"/>
      <c r="C2" s="391"/>
      <c r="D2" s="389" t="s">
        <v>75</v>
      </c>
      <c r="E2" s="391"/>
      <c r="F2" s="1"/>
      <c r="G2" s="1"/>
      <c r="H2" s="4"/>
    </row>
    <row r="3" spans="1:8" ht="16.5" thickBot="1" x14ac:dyDescent="0.25">
      <c r="A3" s="46" t="s">
        <v>5</v>
      </c>
      <c r="B3" s="392" t="s">
        <v>3</v>
      </c>
      <c r="C3" s="393"/>
      <c r="D3" s="392" t="s">
        <v>1</v>
      </c>
      <c r="E3" s="393"/>
      <c r="F3" s="3"/>
      <c r="G3" s="3"/>
      <c r="H3" s="1"/>
    </row>
    <row r="4" spans="1:8" x14ac:dyDescent="0.25">
      <c r="A4" s="184" t="s">
        <v>330</v>
      </c>
      <c r="B4" s="374" t="s">
        <v>295</v>
      </c>
      <c r="C4" s="375"/>
      <c r="D4" s="376">
        <v>0</v>
      </c>
      <c r="E4" s="377"/>
      <c r="F4" s="2"/>
      <c r="G4" s="2"/>
      <c r="H4" s="1"/>
    </row>
    <row r="5" spans="1:8" x14ac:dyDescent="0.25">
      <c r="A5" s="183" t="s">
        <v>332</v>
      </c>
      <c r="B5" s="378" t="s">
        <v>4</v>
      </c>
      <c r="C5" s="379"/>
      <c r="D5" s="380">
        <v>2</v>
      </c>
      <c r="E5" s="381"/>
      <c r="F5" s="2"/>
      <c r="G5" s="2"/>
      <c r="H5" s="1"/>
    </row>
    <row r="6" spans="1:8" ht="15.75" thickBot="1" x14ac:dyDescent="0.3">
      <c r="A6" s="47" t="s">
        <v>331</v>
      </c>
      <c r="B6" s="382" t="s">
        <v>295</v>
      </c>
      <c r="C6" s="383"/>
      <c r="D6" s="384">
        <v>0</v>
      </c>
      <c r="E6" s="385"/>
      <c r="F6" s="2"/>
      <c r="G6" s="2"/>
      <c r="H6" s="1"/>
    </row>
    <row r="7" spans="1:8" ht="15.75" thickBot="1" x14ac:dyDescent="0.3">
      <c r="A7" s="52"/>
      <c r="B7" s="48"/>
      <c r="C7" s="48"/>
      <c r="D7" s="48"/>
      <c r="E7" s="48"/>
      <c r="F7" s="48"/>
      <c r="G7" s="48"/>
      <c r="H7" s="1"/>
    </row>
    <row r="8" spans="1:8" ht="15.75" thickBot="1" x14ac:dyDescent="0.25">
      <c r="A8" s="360" t="s">
        <v>66</v>
      </c>
      <c r="B8" s="49" t="s">
        <v>76</v>
      </c>
      <c r="C8" s="362" t="s">
        <v>62</v>
      </c>
      <c r="D8" s="363"/>
      <c r="E8" s="360" t="s">
        <v>183</v>
      </c>
      <c r="F8" s="1"/>
      <c r="G8" s="1"/>
      <c r="H8" s="1"/>
    </row>
    <row r="9" spans="1:8" ht="15.75" thickBot="1" x14ac:dyDescent="0.25">
      <c r="A9" s="361"/>
      <c r="B9" s="84"/>
      <c r="C9" s="364"/>
      <c r="D9" s="365"/>
      <c r="E9" s="361"/>
      <c r="F9" s="1"/>
      <c r="G9" s="1"/>
      <c r="H9" s="1"/>
    </row>
    <row r="10" spans="1:8" ht="30.75" thickBot="1" x14ac:dyDescent="0.25">
      <c r="A10" s="53" t="s">
        <v>133</v>
      </c>
      <c r="B10" s="50" t="s">
        <v>134</v>
      </c>
      <c r="C10" s="50" t="s">
        <v>105</v>
      </c>
      <c r="D10" s="51" t="s">
        <v>117</v>
      </c>
      <c r="E10" s="72" t="s">
        <v>41</v>
      </c>
      <c r="F10" s="1"/>
      <c r="G10" s="1"/>
      <c r="H10" s="1"/>
    </row>
    <row r="11" spans="1:8" x14ac:dyDescent="0.2">
      <c r="A11" s="100" t="s">
        <v>184</v>
      </c>
      <c r="B11" s="88" t="s">
        <v>185</v>
      </c>
      <c r="C11" s="88"/>
      <c r="D11" s="88"/>
      <c r="E11" s="88"/>
      <c r="F11" s="1"/>
      <c r="G11" s="1"/>
      <c r="H11" s="1"/>
    </row>
    <row r="12" spans="1:8" x14ac:dyDescent="0.2">
      <c r="A12" s="101" t="s">
        <v>180</v>
      </c>
      <c r="B12" s="89" t="s">
        <v>186</v>
      </c>
      <c r="C12" s="89"/>
      <c r="D12" s="89"/>
      <c r="E12" s="89"/>
      <c r="F12" s="1"/>
      <c r="G12" s="1"/>
      <c r="H12" s="1"/>
    </row>
    <row r="13" spans="1:8" ht="42.75" x14ac:dyDescent="0.2">
      <c r="A13" s="101" t="s">
        <v>181</v>
      </c>
      <c r="B13" s="89" t="s">
        <v>187</v>
      </c>
      <c r="C13" s="89"/>
      <c r="D13" s="89"/>
      <c r="E13" s="89"/>
      <c r="F13" s="1"/>
      <c r="G13" s="1"/>
      <c r="H13" s="1"/>
    </row>
    <row r="14" spans="1:8" ht="15.75" thickBot="1" x14ac:dyDescent="0.25">
      <c r="A14" s="102" t="s">
        <v>182</v>
      </c>
      <c r="B14" s="90" t="s">
        <v>188</v>
      </c>
      <c r="C14" s="90"/>
      <c r="D14" s="90"/>
      <c r="E14" s="90"/>
      <c r="F14" s="1"/>
      <c r="G14" s="1"/>
      <c r="H14" s="1"/>
    </row>
    <row r="15" spans="1:8" ht="15.75" thickBot="1" x14ac:dyDescent="0.25">
      <c r="A15" s="1"/>
      <c r="B15" s="1"/>
      <c r="C15" s="1"/>
      <c r="D15" s="1"/>
      <c r="E15" s="1"/>
      <c r="F15" s="1"/>
      <c r="G15" s="1"/>
      <c r="H15" s="1"/>
    </row>
    <row r="16" spans="1:8" ht="15.75" thickBot="1" x14ac:dyDescent="0.25">
      <c r="A16" s="360" t="s">
        <v>82</v>
      </c>
      <c r="B16" s="49" t="s">
        <v>76</v>
      </c>
      <c r="C16" s="362" t="s">
        <v>62</v>
      </c>
      <c r="D16" s="363"/>
      <c r="E16" s="360" t="s">
        <v>183</v>
      </c>
      <c r="F16" s="1"/>
      <c r="G16" s="1"/>
      <c r="H16" s="1"/>
    </row>
    <row r="17" spans="1:8" ht="15.75" thickBot="1" x14ac:dyDescent="0.25">
      <c r="A17" s="361"/>
      <c r="B17" s="84"/>
      <c r="C17" s="364"/>
      <c r="D17" s="365"/>
      <c r="E17" s="361"/>
      <c r="F17" s="1"/>
      <c r="G17" s="1"/>
      <c r="H17" s="1"/>
    </row>
    <row r="18" spans="1:8" ht="30.75" thickBot="1" x14ac:dyDescent="0.25">
      <c r="A18" s="53" t="s">
        <v>133</v>
      </c>
      <c r="B18" s="50" t="s">
        <v>134</v>
      </c>
      <c r="C18" s="50" t="s">
        <v>106</v>
      </c>
      <c r="D18" s="51" t="s">
        <v>117</v>
      </c>
      <c r="E18" s="72" t="s">
        <v>41</v>
      </c>
      <c r="F18" s="1"/>
      <c r="G18" s="1"/>
      <c r="H18" s="1"/>
    </row>
    <row r="19" spans="1:8" x14ac:dyDescent="0.2">
      <c r="A19" s="100" t="s">
        <v>184</v>
      </c>
      <c r="B19" s="88" t="s">
        <v>189</v>
      </c>
      <c r="C19" s="88"/>
      <c r="D19" s="88"/>
      <c r="E19" s="88"/>
      <c r="F19" s="1"/>
      <c r="G19" s="1"/>
      <c r="H19" s="1"/>
    </row>
    <row r="20" spans="1:8" x14ac:dyDescent="0.2">
      <c r="A20" s="101" t="s">
        <v>180</v>
      </c>
      <c r="B20" s="89" t="s">
        <v>190</v>
      </c>
      <c r="C20" s="89"/>
      <c r="D20" s="89"/>
      <c r="E20" s="89"/>
      <c r="F20" s="1"/>
      <c r="G20" s="1"/>
      <c r="H20" s="1"/>
    </row>
    <row r="21" spans="1:8" ht="42.75" x14ac:dyDescent="0.2">
      <c r="A21" s="101" t="s">
        <v>181</v>
      </c>
      <c r="B21" s="89" t="s">
        <v>191</v>
      </c>
      <c r="C21" s="89"/>
      <c r="D21" s="89"/>
      <c r="E21" s="89"/>
      <c r="F21" s="1"/>
      <c r="G21" s="1"/>
      <c r="H21" s="1"/>
    </row>
    <row r="22" spans="1:8" ht="15.75" thickBot="1" x14ac:dyDescent="0.25">
      <c r="A22" s="102" t="s">
        <v>182</v>
      </c>
      <c r="B22" s="90" t="s">
        <v>192</v>
      </c>
      <c r="C22" s="90"/>
      <c r="D22" s="90"/>
      <c r="E22" s="90"/>
      <c r="F22" s="1"/>
      <c r="G22" s="1"/>
      <c r="H22" s="1"/>
    </row>
    <row r="23" spans="1:8" ht="15.75" thickBot="1" x14ac:dyDescent="0.25">
      <c r="A23" s="1"/>
      <c r="B23" s="1"/>
      <c r="C23" s="1"/>
      <c r="D23" s="1"/>
      <c r="E23" s="1"/>
      <c r="F23" s="1"/>
      <c r="G23" s="1"/>
      <c r="H23" s="1"/>
    </row>
    <row r="24" spans="1:8" ht="15.75" thickBot="1" x14ac:dyDescent="0.25">
      <c r="A24" s="360" t="s">
        <v>83</v>
      </c>
      <c r="B24" s="49" t="s">
        <v>76</v>
      </c>
      <c r="C24" s="362" t="s">
        <v>62</v>
      </c>
      <c r="D24" s="363"/>
      <c r="E24" s="360" t="s">
        <v>183</v>
      </c>
      <c r="F24" s="1"/>
      <c r="G24" s="1"/>
      <c r="H24" s="1"/>
    </row>
    <row r="25" spans="1:8" ht="15.75" thickBot="1" x14ac:dyDescent="0.25">
      <c r="A25" s="361"/>
      <c r="B25" s="84"/>
      <c r="C25" s="364"/>
      <c r="D25" s="365"/>
      <c r="E25" s="361"/>
      <c r="F25" s="1"/>
      <c r="G25" s="1"/>
      <c r="H25" s="1"/>
    </row>
    <row r="26" spans="1:8" ht="30.75" thickBot="1" x14ac:dyDescent="0.25">
      <c r="A26" s="53" t="s">
        <v>133</v>
      </c>
      <c r="B26" s="50" t="s">
        <v>134</v>
      </c>
      <c r="C26" s="50" t="s">
        <v>106</v>
      </c>
      <c r="D26" s="51" t="s">
        <v>117</v>
      </c>
      <c r="E26" s="72" t="s">
        <v>41</v>
      </c>
      <c r="F26" s="1"/>
      <c r="G26" s="1"/>
      <c r="H26" s="1"/>
    </row>
    <row r="27" spans="1:8" x14ac:dyDescent="0.2">
      <c r="A27" s="100" t="s">
        <v>184</v>
      </c>
      <c r="B27" s="88" t="s">
        <v>193</v>
      </c>
      <c r="C27" s="88"/>
      <c r="D27" s="88"/>
      <c r="E27" s="88"/>
      <c r="F27" s="1"/>
      <c r="G27" s="1"/>
      <c r="H27" s="1"/>
    </row>
    <row r="28" spans="1:8" x14ac:dyDescent="0.2">
      <c r="A28" s="101" t="s">
        <v>180</v>
      </c>
      <c r="B28" s="89" t="s">
        <v>194</v>
      </c>
      <c r="C28" s="89"/>
      <c r="D28" s="89"/>
      <c r="E28" s="89"/>
      <c r="F28" s="1"/>
      <c r="G28" s="1"/>
      <c r="H28" s="1"/>
    </row>
    <row r="29" spans="1:8" ht="42.75" x14ac:dyDescent="0.2">
      <c r="A29" s="101" t="s">
        <v>181</v>
      </c>
      <c r="B29" s="89" t="s">
        <v>195</v>
      </c>
      <c r="C29" s="89"/>
      <c r="D29" s="89"/>
      <c r="E29" s="89"/>
      <c r="F29" s="1"/>
      <c r="G29" s="1"/>
      <c r="H29" s="1"/>
    </row>
    <row r="30" spans="1:8" ht="15.75" thickBot="1" x14ac:dyDescent="0.25">
      <c r="A30" s="102" t="s">
        <v>182</v>
      </c>
      <c r="B30" s="90" t="s">
        <v>196</v>
      </c>
      <c r="C30" s="90"/>
      <c r="D30" s="90"/>
      <c r="E30" s="90"/>
      <c r="F30" s="1"/>
      <c r="G30" s="1"/>
      <c r="H30" s="1"/>
    </row>
    <row r="31" spans="1:8" x14ac:dyDescent="0.2">
      <c r="A31" s="1"/>
      <c r="B31" s="1"/>
      <c r="C31" s="1"/>
      <c r="D31" s="1"/>
      <c r="E31" s="1"/>
      <c r="F31" s="1"/>
      <c r="G31" s="1"/>
      <c r="H31" s="1"/>
    </row>
    <row r="32" spans="1:8" ht="15.75" thickBot="1" x14ac:dyDescent="0.25">
      <c r="A32" s="1"/>
      <c r="B32" s="1"/>
      <c r="C32" s="1"/>
      <c r="D32" s="1"/>
      <c r="E32" s="1"/>
      <c r="F32" s="1"/>
      <c r="G32" s="1"/>
      <c r="H32" s="1"/>
    </row>
    <row r="33" spans="1:8" ht="32.25" thickBot="1" x14ac:dyDescent="0.25">
      <c r="A33" s="366" t="s">
        <v>102</v>
      </c>
      <c r="B33" s="54" t="s">
        <v>66</v>
      </c>
      <c r="C33" s="54" t="s">
        <v>103</v>
      </c>
      <c r="D33" s="54" t="s">
        <v>91</v>
      </c>
      <c r="E33" s="54" t="s">
        <v>2</v>
      </c>
      <c r="F33" s="368" t="s">
        <v>3</v>
      </c>
      <c r="G33" s="369"/>
      <c r="H33" s="372" t="s">
        <v>1</v>
      </c>
    </row>
    <row r="34" spans="1:8" ht="16.5" thickBot="1" x14ac:dyDescent="0.25">
      <c r="A34" s="367"/>
      <c r="B34" s="72" t="s">
        <v>41</v>
      </c>
      <c r="C34" s="72" t="s">
        <v>41</v>
      </c>
      <c r="D34" s="72" t="s">
        <v>41</v>
      </c>
      <c r="E34" s="72" t="s">
        <v>41</v>
      </c>
      <c r="F34" s="370"/>
      <c r="G34" s="371"/>
      <c r="H34" s="373"/>
    </row>
    <row r="35" spans="1:8" ht="15.75" x14ac:dyDescent="0.2">
      <c r="A35" s="103" t="s">
        <v>184</v>
      </c>
      <c r="B35" s="185">
        <f>E11</f>
        <v>0</v>
      </c>
      <c r="C35" s="185">
        <f>E19</f>
        <v>0</v>
      </c>
      <c r="D35" s="185">
        <f>E27</f>
        <v>0</v>
      </c>
      <c r="E35" s="185">
        <f>(B35+C35+D35)/3</f>
        <v>0</v>
      </c>
      <c r="F35" s="77"/>
      <c r="G35" s="77"/>
      <c r="H35" s="78"/>
    </row>
    <row r="36" spans="1:8" ht="15.75" x14ac:dyDescent="0.2">
      <c r="A36" s="104" t="s">
        <v>180</v>
      </c>
      <c r="B36" s="186">
        <f>E12</f>
        <v>0</v>
      </c>
      <c r="C36" s="186">
        <f>E20</f>
        <v>0</v>
      </c>
      <c r="D36" s="186">
        <f>E28</f>
        <v>0</v>
      </c>
      <c r="E36" s="186">
        <f t="shared" ref="E36:E38" si="0">(B36+C36+D36)/3</f>
        <v>0</v>
      </c>
      <c r="F36" s="75"/>
      <c r="G36" s="75"/>
      <c r="H36" s="80"/>
    </row>
    <row r="37" spans="1:8" ht="45" x14ac:dyDescent="0.2">
      <c r="A37" s="104" t="s">
        <v>181</v>
      </c>
      <c r="B37" s="186">
        <f>E13</f>
        <v>0</v>
      </c>
      <c r="C37" s="186">
        <f>E21</f>
        <v>0</v>
      </c>
      <c r="D37" s="186">
        <f>E29</f>
        <v>0</v>
      </c>
      <c r="E37" s="186">
        <f t="shared" si="0"/>
        <v>0</v>
      </c>
      <c r="F37" s="75"/>
      <c r="G37" s="75"/>
      <c r="H37" s="80"/>
    </row>
    <row r="38" spans="1:8" ht="16.5" thickBot="1" x14ac:dyDescent="0.25">
      <c r="A38" s="105" t="s">
        <v>182</v>
      </c>
      <c r="B38" s="186">
        <f>E14</f>
        <v>0</v>
      </c>
      <c r="C38" s="186">
        <f>E22</f>
        <v>0</v>
      </c>
      <c r="D38" s="186">
        <f>E30</f>
        <v>0</v>
      </c>
      <c r="E38" s="186">
        <f t="shared" si="0"/>
        <v>0</v>
      </c>
      <c r="F38" s="75"/>
      <c r="G38" s="75"/>
      <c r="H38" s="80"/>
    </row>
    <row r="39" spans="1:8" ht="15.75" thickBot="1" x14ac:dyDescent="0.25">
      <c r="A39" s="1"/>
      <c r="B39" s="1"/>
      <c r="C39" s="1"/>
      <c r="D39" s="1"/>
      <c r="E39" s="1"/>
      <c r="F39" s="1"/>
      <c r="G39" s="1"/>
      <c r="H39" s="1"/>
    </row>
    <row r="40" spans="1:8" ht="48" customHeight="1" thickBot="1" x14ac:dyDescent="0.25">
      <c r="A40" s="91"/>
      <c r="B40" s="357" t="s">
        <v>296</v>
      </c>
      <c r="C40" s="358"/>
      <c r="D40" s="358"/>
      <c r="E40" s="358"/>
      <c r="F40" s="358"/>
      <c r="G40" s="358"/>
      <c r="H40" s="359"/>
    </row>
    <row r="41" spans="1:8" x14ac:dyDescent="0.2">
      <c r="A41" s="1"/>
      <c r="B41" s="1"/>
      <c r="C41" s="1"/>
      <c r="D41" s="1"/>
      <c r="E41" s="1"/>
      <c r="F41" s="1"/>
      <c r="G41" s="1"/>
      <c r="H41" s="1"/>
    </row>
    <row r="42" spans="1:8" x14ac:dyDescent="0.2">
      <c r="A42" s="1"/>
      <c r="B42" s="1"/>
      <c r="C42" s="1"/>
      <c r="D42" s="1"/>
      <c r="E42" s="1"/>
      <c r="F42" s="1"/>
      <c r="G42" s="1"/>
      <c r="H42" s="1"/>
    </row>
    <row r="43" spans="1:8" x14ac:dyDescent="0.2">
      <c r="A43" s="1"/>
      <c r="B43" s="1"/>
      <c r="C43" s="1"/>
      <c r="D43" s="1"/>
      <c r="E43" s="1"/>
      <c r="F43" s="1"/>
      <c r="G43" s="1"/>
      <c r="H43" s="1"/>
    </row>
    <row r="44" spans="1:8" x14ac:dyDescent="0.2">
      <c r="A44" s="1"/>
      <c r="B44" s="1"/>
      <c r="C44" s="1"/>
      <c r="D44" s="1"/>
      <c r="E44" s="1"/>
      <c r="F44" s="1"/>
      <c r="G44" s="1"/>
      <c r="H44" s="1"/>
    </row>
    <row r="45" spans="1:8" x14ac:dyDescent="0.2">
      <c r="A45" s="1"/>
      <c r="B45" s="1"/>
      <c r="C45" s="1"/>
      <c r="D45" s="1"/>
      <c r="E45" s="1"/>
      <c r="F45" s="1"/>
      <c r="G45" s="1"/>
      <c r="H45" s="1"/>
    </row>
  </sheetData>
  <mergeCells count="25">
    <mergeCell ref="A1:B1"/>
    <mergeCell ref="C1:E1"/>
    <mergeCell ref="A2:C2"/>
    <mergeCell ref="D2:E2"/>
    <mergeCell ref="B3:C3"/>
    <mergeCell ref="D3:E3"/>
    <mergeCell ref="B4:C4"/>
    <mergeCell ref="D4:E4"/>
    <mergeCell ref="B5:C5"/>
    <mergeCell ref="D5:E5"/>
    <mergeCell ref="B6:C6"/>
    <mergeCell ref="D6:E6"/>
    <mergeCell ref="A8:A9"/>
    <mergeCell ref="C8:D9"/>
    <mergeCell ref="E8:E9"/>
    <mergeCell ref="A16:A17"/>
    <mergeCell ref="C16:D17"/>
    <mergeCell ref="E16:E17"/>
    <mergeCell ref="B40:H40"/>
    <mergeCell ref="A24:A25"/>
    <mergeCell ref="C24:D25"/>
    <mergeCell ref="E24:E25"/>
    <mergeCell ref="A33:A34"/>
    <mergeCell ref="F33:G34"/>
    <mergeCell ref="H33:H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Check List Desayuno</vt:lpstr>
      <vt:lpstr>Tabulación Desayuno</vt:lpstr>
      <vt:lpstr>Check List Almuerzo</vt:lpstr>
      <vt:lpstr>Tabulación Almuerzo</vt:lpstr>
      <vt:lpstr>Check List Cena</vt:lpstr>
      <vt:lpstr>Tabulación Cena</vt:lpstr>
      <vt:lpstr>Recomendaciones</vt:lpstr>
      <vt:lpstr>Menú Patrón</vt:lpstr>
      <vt:lpstr>Cumplimiento Porciones Desayuno</vt:lpstr>
      <vt:lpstr>Cumplimiento Porciones Almuerzo</vt:lpstr>
      <vt:lpstr>Cumplimiento Porciones Cena</vt:lpstr>
      <vt:lpstr>Calidad Sensorial</vt:lpstr>
      <vt:lpstr>Instructivo formato</vt:lpstr>
      <vt:lpstr>Instructivo verificación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dc:creator>
  <cp:lastModifiedBy>User</cp:lastModifiedBy>
  <dcterms:created xsi:type="dcterms:W3CDTF">2015-08-12T15:00:31Z</dcterms:created>
  <dcterms:modified xsi:type="dcterms:W3CDTF">2018-10-01T20:07:24Z</dcterms:modified>
</cp:coreProperties>
</file>